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tabRatio="519" activeTab="0"/>
  </bookViews>
  <sheets>
    <sheet name="Erläuterung Version 2010-04" sheetId="1" r:id="rId1"/>
    <sheet name="Doku 8-98d Beispiel" sheetId="2" r:id="rId2"/>
    <sheet name="Doku 8-98d leer" sheetId="3" r:id="rId3"/>
  </sheets>
  <definedNames/>
  <calcPr fullCalcOnLoad="1"/>
</workbook>
</file>

<file path=xl/sharedStrings.xml><?xml version="1.0" encoding="utf-8"?>
<sst xmlns="http://schemas.openxmlformats.org/spreadsheetml/2006/main" count="1073" uniqueCount="154">
  <si>
    <t>Nr.</t>
  </si>
  <si>
    <t>Kriterien</t>
  </si>
  <si>
    <t>Punkte</t>
  </si>
  <si>
    <t>Alter</t>
  </si>
  <si>
    <t>mehr als 28 Tage, aber unter 1 Jahr (365 Tage)</t>
  </si>
  <si>
    <t>1 Jahr bis unter 8 Jahre (2922 Tage)</t>
  </si>
  <si>
    <t>8 Jahre bis unter 14 Jahre (6575 Tage)</t>
  </si>
  <si>
    <t>Vorerkrankungen</t>
  </si>
  <si>
    <t>Low-Risk-Diagnose</t>
  </si>
  <si>
    <t>High-Risk-Diagnose</t>
  </si>
  <si>
    <t>aplastische Phase nach KMT/SZT</t>
  </si>
  <si>
    <t>Herzstillstand oder Reanimation vor Aufnahme auf die ICU</t>
  </si>
  <si>
    <t>HIV-Infektion</t>
  </si>
  <si>
    <t>Immundefekt</t>
  </si>
  <si>
    <t>Leberversagen als Aufnahmegrund</t>
  </si>
  <si>
    <t>spontane Hirnblutung</t>
  </si>
  <si>
    <t>symptomatisches komplexes Herzvitium</t>
  </si>
  <si>
    <t>symptomatische neurodegenerative Erkrankung</t>
  </si>
  <si>
    <t>Aufnahmestatus</t>
  </si>
  <si>
    <t>medizinisch</t>
  </si>
  <si>
    <t>nicht geplant chirurgisch</t>
  </si>
  <si>
    <t>Systolischer Blutdruck [mmHg] (invasiv oder nichtinvasiv gemessen)</t>
  </si>
  <si>
    <t>&gt; 28 Tage bis &lt; 1 Jahr</t>
  </si>
  <si>
    <t>1 Jahr bis &lt; 8 Jahre</t>
  </si>
  <si>
    <t>8 Jahre bis &lt; 14 Jahre</t>
  </si>
  <si>
    <t>0 bis &lt; 40</t>
  </si>
  <si>
    <t>0 bis &lt; 50</t>
  </si>
  <si>
    <t>Herzfrequenz [1/min]</t>
  </si>
  <si>
    <t>&lt; 90</t>
  </si>
  <si>
    <t>&lt; 70</t>
  </si>
  <si>
    <t>&lt; 55</t>
  </si>
  <si>
    <t>&lt; 100</t>
  </si>
  <si>
    <t>PaCO2 [mmHg]</t>
  </si>
  <si>
    <t>&lt; 80</t>
  </si>
  <si>
    <t>Standard Base Excess [SBE]</t>
  </si>
  <si>
    <t>&gt; +8,0</t>
  </si>
  <si>
    <t>&lt; -13,0</t>
  </si>
  <si>
    <t>&lt; 53</t>
  </si>
  <si>
    <t>Prothrombinzeit nach Quick</t>
  </si>
  <si>
    <t>Glutamat-Oxalacetat-Transaminase (GOT) [U/l]</t>
  </si>
  <si>
    <t>Pupillenreaktion</t>
  </si>
  <si>
    <t>bds. reagierend oder Größe &lt; 3 mm Durchmesser</t>
  </si>
  <si>
    <t>Glasgow Coma Scale</t>
  </si>
  <si>
    <t>&lt; 4</t>
  </si>
  <si>
    <t>Apparative Beatmung inklusive jeglicher Form von CPAP</t>
  </si>
  <si>
    <t>Infusion von &gt; 1 Katecholamin oder PDE-III-Hemmer oder Vasopressor</t>
  </si>
  <si>
    <t>(Dopamin, Dobutamin, Adrenalin, Noradrenalin, Milrinon, Amrinon, Enoximon, Vasopressin, Terlipressin ...)</t>
  </si>
  <si>
    <t>Liegende Katheter</t>
  </si>
  <si>
    <t>Invasives Kreislaufmonitoring</t>
  </si>
  <si>
    <t>HZV-Messungen mittels PiCCO oder PA-Katheter oder FATD (femoral artery thermodilution)</t>
  </si>
  <si>
    <t>Dialyse-Verfahren</t>
  </si>
  <si>
    <t>Intrakranielle Druckmessung (invasives Verfahren)</t>
  </si>
  <si>
    <t>Therapie einer Alkalose oder Azidose</t>
  </si>
  <si>
    <t>Spezielle Interventionen auf der Intensivstation</t>
  </si>
  <si>
    <t>z.B. Tracheotomie, Kardioversion</t>
  </si>
  <si>
    <t>Maximal erreichbare Punktzahl</t>
  </si>
  <si>
    <t>Berechnung der Aufwandspunkte fur die Intensivmedizinische Komplexbehandlung im Kindesalter (8-98d) im OPS 2010</t>
  </si>
  <si>
    <t>Leukamie oder Lymphom nach Induktionstherapie</t>
  </si>
  <si>
    <t>Flussigkeitsersatz &gt; 3.000 ml/m2KOF/24h</t>
  </si>
  <si>
    <t>Aktionen auserhalb der Intensivstation, fur die ein Transport erforderlich ist</t>
  </si>
  <si>
    <t>&gt;= 65 bis &lt; 130</t>
  </si>
  <si>
    <t>&gt;= 75 bis &lt; 140</t>
  </si>
  <si>
    <t>&gt;= 90 bis &lt; 150</t>
  </si>
  <si>
    <t>&gt;= 55 bis &lt; 65</t>
  </si>
  <si>
    <t>&gt;= 65 bis &lt; 75</t>
  </si>
  <si>
    <t>&gt;= 65 bis &lt; 90</t>
  </si>
  <si>
    <t>&gt;= 130 bis &lt; 160</t>
  </si>
  <si>
    <t>&gt;= 140 bis &lt; 180</t>
  </si>
  <si>
    <t>&gt;= 150 bis &lt; 200</t>
  </si>
  <si>
    <t>&gt;= 40 bis &lt; 55</t>
  </si>
  <si>
    <t>&gt;= 50 bis &lt; 65</t>
  </si>
  <si>
    <t>&gt;= 160</t>
  </si>
  <si>
    <t>&gt;= 180</t>
  </si>
  <si>
    <t>&gt;= 200</t>
  </si>
  <si>
    <t>&gt;= 70 bis &lt; 150</t>
  </si>
  <si>
    <t>&gt;= 55 bis &lt; 140</t>
  </si>
  <si>
    <t>&gt;= 150</t>
  </si>
  <si>
    <t>&gt;= 140</t>
  </si>
  <si>
    <t>&gt;= 90 bis &lt; 160</t>
  </si>
  <si>
    <t>&gt;= 100 bis &lt; 200</t>
  </si>
  <si>
    <t>&gt;= 300</t>
  </si>
  <si>
    <t>&gt;= 200 bis &lt; 300</t>
  </si>
  <si>
    <t>&gt;= 80</t>
  </si>
  <si>
    <t>&gt;= -3,0 bis &gt;= +3,0</t>
  </si>
  <si>
    <t>&gt;= -8,0 bis &lt; -3,0</t>
  </si>
  <si>
    <t>&gt; +3,0 bis &gt;= +8,0</t>
  </si>
  <si>
    <t>&gt;= -13,0 bis &lt; -8,0</t>
  </si>
  <si>
    <t>&gt;= 53 bis &lt; 159 (Alter &gt;= 1 Jahr)</t>
  </si>
  <si>
    <t>&gt;= 53 bis &lt; 159 (Alter &lt; 1 Jahr)</t>
  </si>
  <si>
    <t>&gt;= 159</t>
  </si>
  <si>
    <t>PaO2/FiO2</t>
  </si>
  <si>
    <t xml:space="preserve"> (nur, wenn beatmet . inkl. Masken-, Helm-, mono-/binasales CPAP . oder unter Head-Box; PaO2 in mmHg, FiO2 als Fraktion)</t>
  </si>
  <si>
    <t>&gt;= 4 bis &lt; 8</t>
  </si>
  <si>
    <t>&gt;= 8</t>
  </si>
  <si>
    <t>nur 1 Seite reagierend und Größe &gt;= 3 mm Durchmesser</t>
  </si>
  <si>
    <t>bds. lichtstarr und Größe &gt;= 3 mm Durchmesser</t>
  </si>
  <si>
    <t>Alter (Tage)</t>
  </si>
  <si>
    <t>=&gt;</t>
  </si>
  <si>
    <t>x</t>
  </si>
  <si>
    <t>8J bis &lt; 14J</t>
  </si>
  <si>
    <t>1J bis &lt; 8J</t>
  </si>
  <si>
    <t>&gt; 28 Tage bis &lt; 1J</t>
  </si>
  <si>
    <t>Hier sind alle Nierenersatzverfahren gemeint. Ein entsprechender OPS-Kode muss gesondert angegeben werden.</t>
  </si>
  <si>
    <t>Asthma bronchiale, Bronchiolitis, Croup, diabet Ketoazidose o. Koma als Aufnahmegrund</t>
  </si>
  <si>
    <t>Kardiomyopathie, Myokarditis</t>
  </si>
  <si>
    <t>geplant chirurgisch oder
nach anderer Prozedur</t>
  </si>
  <si>
    <t>TAG</t>
  </si>
  <si>
    <t>&gt;= 4000 bis &lt; 20000</t>
  </si>
  <si>
    <t>&gt;= 20000</t>
  </si>
  <si>
    <t>&gt;= 1000 bis &lt; 4000</t>
  </si>
  <si>
    <t>&lt; 1000</t>
  </si>
  <si>
    <t>&gt;= 100000</t>
  </si>
  <si>
    <t>&gt;= 50000 bis 100000</t>
  </si>
  <si>
    <t>&lt; 50000</t>
  </si>
  <si>
    <t>Leukozyten [1/mm3]</t>
  </si>
  <si>
    <t>Thrombozyten [1/mm3]</t>
  </si>
  <si>
    <t>Kreatinin [mju mol/l]</t>
  </si>
  <si>
    <t>&gt;= 40% bis &lt; 60%</t>
  </si>
  <si>
    <t>&lt; 40%</t>
  </si>
  <si>
    <t>&gt;= 60%</t>
  </si>
  <si>
    <t>&gt;= 1000</t>
  </si>
  <si>
    <t xml:space="preserve"> &lt; 1000</t>
  </si>
  <si>
    <t>z.B. arterieller Gefäßzugang, ZVK, Thorax-, Pricard-, Ascitesdrainage, Ureter-Splint, Katheter zur Messung des intraabdominellen Drucks.</t>
  </si>
  <si>
    <r>
      <t xml:space="preserve">Hierzu gehören </t>
    </r>
    <r>
      <rPr>
        <b/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transurethraler oder suprapubischer Blasenkatheter.</t>
    </r>
  </si>
  <si>
    <r>
      <t xml:space="preserve">Punkte konnen </t>
    </r>
    <r>
      <rPr>
        <u val="single"/>
        <sz val="8"/>
        <rFont val="Arial"/>
        <family val="2"/>
      </rPr>
      <t>nur einmalig pro Tag</t>
    </r>
    <r>
      <rPr>
        <sz val="8"/>
        <rFont val="Arial"/>
        <family val="2"/>
      </rPr>
      <t xml:space="preserve"> angerechnet werden, </t>
    </r>
    <r>
      <rPr>
        <u val="single"/>
        <sz val="8"/>
        <rFont val="Arial"/>
        <family val="2"/>
      </rPr>
      <t>auch wenn mehrere Katheter</t>
    </r>
    <r>
      <rPr>
        <sz val="8"/>
        <rFont val="Arial"/>
        <family val="2"/>
      </rPr>
      <t xml:space="preserve"> liegen!</t>
    </r>
  </si>
  <si>
    <r>
      <t xml:space="preserve">Diese Punkte konnen </t>
    </r>
    <r>
      <rPr>
        <u val="single"/>
        <sz val="8"/>
        <rFont val="Arial"/>
        <family val="2"/>
      </rPr>
      <t>nur einmal pro Tag</t>
    </r>
    <r>
      <rPr>
        <sz val="8"/>
        <rFont val="Arial"/>
        <family val="2"/>
      </rPr>
      <t xml:space="preserve"> angerechnet werden.</t>
    </r>
  </si>
  <si>
    <t>Summe Punkte:</t>
  </si>
  <si>
    <t>hier 1x ankreuzen</t>
  </si>
  <si>
    <t>Musterkind</t>
  </si>
  <si>
    <t xml:space="preserve">Geb.-Datum   </t>
  </si>
  <si>
    <t xml:space="preserve">Aufn.-Datum   </t>
  </si>
  <si>
    <t>Pat.-ID</t>
  </si>
  <si>
    <t>Tage sind anzukreuzen (bitte grüne Zellen mit x markieren)</t>
  </si>
  <si>
    <t>Intensivstation</t>
  </si>
  <si>
    <t>Eingabe von Pat-ID</t>
  </si>
  <si>
    <t>Eingabe von Aufnahmedatum</t>
  </si>
  <si>
    <t>Notwendige Eingaben:</t>
  </si>
  <si>
    <t>Angabe von Aufenthalt auf Intensivstat</t>
  </si>
  <si>
    <t>Angabe der Parameter</t>
  </si>
  <si>
    <t>Durch Eingabe von "x" in den grün markierten Feldern:</t>
  </si>
  <si>
    <t xml:space="preserve">Autor: </t>
  </si>
  <si>
    <t>FA Anästhesie</t>
  </si>
  <si>
    <t>St. Franziskus Hospital</t>
  </si>
  <si>
    <t>Hohenzollernring 72</t>
  </si>
  <si>
    <t>48145 Münster</t>
  </si>
  <si>
    <t>Tel  0251 935 4081</t>
  </si>
  <si>
    <t>Fax 0251 935 4441</t>
  </si>
  <si>
    <t>Mail thomas.kraemer@sfh-muenster.de</t>
  </si>
  <si>
    <t>Dr. med. Thomas Krämer</t>
  </si>
  <si>
    <t>Ltd MedizinController</t>
  </si>
  <si>
    <t>Blattschutz:</t>
  </si>
  <si>
    <t>Password: doktor</t>
  </si>
  <si>
    <t>Eingabe von Geburtsdatum (hieraus berechnet sich automatisch das Alter)</t>
  </si>
  <si>
    <t>Korrigierte Version 2010-04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</si>
</sst>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1" fontId="0" fillId="0" borderId="0" xfId="0" applyNumberFormat="1" applyAlignment="1">
      <alignment wrapText="1"/>
    </xf>
    <xf numFmtId="0" fontId="1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1" xfId="0" applyBorder="1" applyAlignment="1">
      <alignment wrapText="1"/>
    </xf>
    <xf numFmtId="0" fontId="6" fillId="34" borderId="22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6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5" fillId="34" borderId="23" xfId="0" applyFont="1" applyFill="1" applyBorder="1" applyAlignment="1" applyProtection="1">
      <alignment horizontal="center"/>
      <protection locked="0"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4" borderId="22" xfId="0" applyFont="1" applyFill="1" applyBorder="1" applyAlignment="1" applyProtection="1">
      <alignment horizontal="center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27" xfId="0" applyFont="1" applyFill="1" applyBorder="1" applyAlignment="1" applyProtection="1">
      <alignment horizontal="center"/>
      <protection locked="0"/>
    </xf>
    <xf numFmtId="0" fontId="6" fillId="34" borderId="28" xfId="0" applyFont="1" applyFill="1" applyBorder="1" applyAlignment="1" applyProtection="1">
      <alignment horizontal="center"/>
      <protection locked="0"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31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 applyProtection="1">
      <alignment horizontal="center"/>
      <protection locked="0"/>
    </xf>
    <xf numFmtId="0" fontId="6" fillId="34" borderId="35" xfId="0" applyFont="1" applyFill="1" applyBorder="1" applyAlignment="1" applyProtection="1">
      <alignment horizontal="center"/>
      <protection locked="0"/>
    </xf>
    <xf numFmtId="0" fontId="6" fillId="34" borderId="36" xfId="0" applyFont="1" applyFill="1" applyBorder="1" applyAlignment="1" applyProtection="1">
      <alignment horizontal="center"/>
      <protection locked="0"/>
    </xf>
    <xf numFmtId="0" fontId="6" fillId="34" borderId="37" xfId="0" applyFont="1" applyFill="1" applyBorder="1" applyAlignment="1" applyProtection="1">
      <alignment horizontal="center"/>
      <protection locked="0"/>
    </xf>
    <xf numFmtId="0" fontId="6" fillId="34" borderId="38" xfId="0" applyFont="1" applyFill="1" applyBorder="1" applyAlignment="1" applyProtection="1">
      <alignment horizontal="center"/>
      <protection locked="0"/>
    </xf>
    <xf numFmtId="0" fontId="6" fillId="34" borderId="39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6" fillId="34" borderId="40" xfId="0" applyFont="1" applyFill="1" applyBorder="1" applyAlignment="1" applyProtection="1">
      <alignment horizontal="center" wrapText="1"/>
      <protection locked="0"/>
    </xf>
    <xf numFmtId="14" fontId="5" fillId="34" borderId="41" xfId="0" applyNumberFormat="1" applyFont="1" applyFill="1" applyBorder="1" applyAlignment="1" applyProtection="1">
      <alignment horizontal="center" wrapText="1"/>
      <protection locked="0"/>
    </xf>
    <xf numFmtId="14" fontId="5" fillId="34" borderId="39" xfId="0" applyNumberFormat="1" applyFont="1" applyFill="1" applyBorder="1" applyAlignment="1" applyProtection="1">
      <alignment horizontal="center" wrapText="1"/>
      <protection locked="0"/>
    </xf>
    <xf numFmtId="0" fontId="5" fillId="34" borderId="42" xfId="0" applyFont="1" applyFill="1" applyBorder="1" applyAlignment="1" applyProtection="1">
      <alignment horizontal="right" vertical="center"/>
      <protection locked="0"/>
    </xf>
    <xf numFmtId="0" fontId="5" fillId="34" borderId="43" xfId="0" applyFont="1" applyFill="1" applyBorder="1" applyAlignment="1" applyProtection="1">
      <alignment horizontal="right"/>
      <protection locked="0"/>
    </xf>
    <xf numFmtId="0" fontId="5" fillId="34" borderId="38" xfId="0" applyFont="1" applyFill="1" applyBorder="1" applyAlignment="1" applyProtection="1">
      <alignment horizontal="right"/>
      <protection locked="0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20" xfId="0" applyFont="1" applyBorder="1" applyAlignment="1" quotePrefix="1">
      <alignment horizontal="center"/>
    </xf>
    <xf numFmtId="0" fontId="13" fillId="0" borderId="0" xfId="48" applyAlignment="1" applyProtection="1">
      <alignment/>
      <protection/>
    </xf>
    <xf numFmtId="0" fontId="5" fillId="33" borderId="20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kraemer@sfh-muenster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7.00390625" style="0" customWidth="1"/>
  </cols>
  <sheetData>
    <row r="1" ht="12.75">
      <c r="A1" s="2" t="s">
        <v>136</v>
      </c>
    </row>
    <row r="2" ht="12.75">
      <c r="A2" t="s">
        <v>134</v>
      </c>
    </row>
    <row r="3" ht="12.75">
      <c r="A3" t="s">
        <v>135</v>
      </c>
    </row>
    <row r="4" ht="12.75">
      <c r="A4" t="s">
        <v>152</v>
      </c>
    </row>
    <row r="7" ht="12.75">
      <c r="A7" s="2" t="s">
        <v>139</v>
      </c>
    </row>
    <row r="8" ht="12.75">
      <c r="A8" t="s">
        <v>137</v>
      </c>
    </row>
    <row r="9" ht="12.75">
      <c r="A9" t="s">
        <v>138</v>
      </c>
    </row>
    <row r="11" ht="12.75">
      <c r="A11" t="s">
        <v>140</v>
      </c>
    </row>
    <row r="13" ht="12.75">
      <c r="A13" t="s">
        <v>148</v>
      </c>
    </row>
    <row r="14" ht="12.75">
      <c r="A14" t="s">
        <v>141</v>
      </c>
    </row>
    <row r="15" ht="12.75">
      <c r="A15" t="s">
        <v>149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s="99" t="s">
        <v>147</v>
      </c>
    </row>
    <row r="23" ht="12.75">
      <c r="A23" t="s">
        <v>153</v>
      </c>
    </row>
    <row r="24" ht="12.75">
      <c r="A24" t="s">
        <v>150</v>
      </c>
    </row>
    <row r="25" ht="12.75">
      <c r="A25" t="s">
        <v>151</v>
      </c>
    </row>
  </sheetData>
  <sheetProtection/>
  <hyperlinks>
    <hyperlink ref="A21" r:id="rId1" display="mailto:thomas.kraemer@sfh-muenster.d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7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.7109375" style="3" customWidth="1"/>
    <col min="2" max="2" width="32.28125" style="5" customWidth="1"/>
    <col min="3" max="3" width="18.8515625" style="0" bestFit="1" customWidth="1"/>
    <col min="4" max="4" width="21.00390625" style="0" bestFit="1" customWidth="1"/>
    <col min="5" max="5" width="7.28125" style="3" bestFit="1" customWidth="1"/>
    <col min="6" max="6" width="4.7109375" style="0" customWidth="1"/>
    <col min="7" max="7" width="3.7109375" style="0" customWidth="1"/>
    <col min="8" max="8" width="4.140625" style="0" customWidth="1"/>
    <col min="9" max="9" width="4.57421875" style="0" customWidth="1"/>
    <col min="10" max="10" width="5.00390625" style="0" bestFit="1" customWidth="1"/>
    <col min="11" max="19" width="3.7109375" style="0" customWidth="1"/>
    <col min="20" max="26" width="3.8515625" style="0" customWidth="1"/>
    <col min="27" max="33" width="4.57421875" style="0" customWidth="1"/>
  </cols>
  <sheetData>
    <row r="1" ht="13.5" thickBot="1">
      <c r="A1" s="4" t="s">
        <v>56</v>
      </c>
    </row>
    <row r="2" spans="2:11" ht="51.75" customHeight="1" thickBot="1">
      <c r="B2" s="92" t="s">
        <v>131</v>
      </c>
      <c r="C2" s="89" t="s">
        <v>128</v>
      </c>
      <c r="F2" s="101" t="s">
        <v>133</v>
      </c>
      <c r="G2" s="102"/>
      <c r="H2" s="102"/>
      <c r="I2" s="102"/>
      <c r="J2" s="102"/>
      <c r="K2" s="103"/>
    </row>
    <row r="3" spans="2:11" ht="13.5" thickBot="1">
      <c r="B3" s="93" t="s">
        <v>129</v>
      </c>
      <c r="C3" s="90">
        <v>40077</v>
      </c>
      <c r="E3"/>
      <c r="F3" s="57" t="s">
        <v>126</v>
      </c>
      <c r="G3" s="58"/>
      <c r="H3" s="58"/>
      <c r="I3" s="58"/>
      <c r="J3" s="100">
        <f>SUM(F107:AG107)</f>
        <v>1831</v>
      </c>
      <c r="K3" s="59"/>
    </row>
    <row r="4" spans="2:5" ht="13.5" thickBot="1">
      <c r="B4" s="94" t="s">
        <v>130</v>
      </c>
      <c r="C4" s="91">
        <v>40119</v>
      </c>
      <c r="E4"/>
    </row>
    <row r="5" spans="2:3" ht="12.75">
      <c r="B5" s="4" t="s">
        <v>96</v>
      </c>
      <c r="C5" s="34">
        <f>(C4)-(C3)</f>
        <v>42</v>
      </c>
    </row>
    <row r="6" spans="1:6" ht="13.5" thickBot="1">
      <c r="A6" s="4"/>
      <c r="B6" s="34"/>
      <c r="F6" s="56" t="s">
        <v>106</v>
      </c>
    </row>
    <row r="7" spans="1:33" s="3" customFormat="1" ht="13.5" thickBot="1">
      <c r="A7" s="29" t="s">
        <v>0</v>
      </c>
      <c r="B7" s="35" t="s">
        <v>1</v>
      </c>
      <c r="C7" s="33"/>
      <c r="D7" s="33"/>
      <c r="E7" s="30" t="s">
        <v>2</v>
      </c>
      <c r="F7" s="39">
        <v>1</v>
      </c>
      <c r="G7" s="39">
        <v>2</v>
      </c>
      <c r="H7" s="39">
        <v>3</v>
      </c>
      <c r="I7" s="39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</row>
    <row r="8" spans="1:33" s="88" customFormat="1" ht="16.5" thickBot="1">
      <c r="A8" s="95"/>
      <c r="B8" s="97" t="s">
        <v>132</v>
      </c>
      <c r="C8" s="96"/>
      <c r="D8" s="97"/>
      <c r="E8" s="98" t="s">
        <v>97</v>
      </c>
      <c r="F8" s="69" t="s">
        <v>98</v>
      </c>
      <c r="G8" s="70" t="s">
        <v>98</v>
      </c>
      <c r="H8" s="70" t="s">
        <v>98</v>
      </c>
      <c r="I8" s="70" t="s">
        <v>98</v>
      </c>
      <c r="J8" s="70" t="s">
        <v>98</v>
      </c>
      <c r="K8" s="70" t="s">
        <v>98</v>
      </c>
      <c r="L8" s="70" t="s">
        <v>98</v>
      </c>
      <c r="M8" s="70" t="s">
        <v>98</v>
      </c>
      <c r="N8" s="70" t="s">
        <v>98</v>
      </c>
      <c r="O8" s="70" t="s">
        <v>98</v>
      </c>
      <c r="P8" s="70" t="s">
        <v>98</v>
      </c>
      <c r="Q8" s="70" t="s">
        <v>98</v>
      </c>
      <c r="R8" s="70" t="s">
        <v>98</v>
      </c>
      <c r="S8" s="70" t="s">
        <v>98</v>
      </c>
      <c r="T8" s="70"/>
      <c r="U8" s="70" t="s">
        <v>98</v>
      </c>
      <c r="V8" s="70" t="s">
        <v>98</v>
      </c>
      <c r="W8" s="70" t="s">
        <v>98</v>
      </c>
      <c r="X8" s="70" t="s">
        <v>98</v>
      </c>
      <c r="Y8" s="70" t="s">
        <v>98</v>
      </c>
      <c r="Z8" s="70" t="s">
        <v>98</v>
      </c>
      <c r="AA8" s="70" t="s">
        <v>98</v>
      </c>
      <c r="AB8" s="70" t="s">
        <v>98</v>
      </c>
      <c r="AC8" s="70" t="s">
        <v>98</v>
      </c>
      <c r="AD8" s="70" t="s">
        <v>98</v>
      </c>
      <c r="AE8" s="70" t="s">
        <v>98</v>
      </c>
      <c r="AF8" s="70" t="s">
        <v>98</v>
      </c>
      <c r="AG8" s="71" t="s">
        <v>98</v>
      </c>
    </row>
    <row r="9" spans="1:19" ht="12.75">
      <c r="A9" s="43">
        <v>1</v>
      </c>
      <c r="B9" s="44" t="s">
        <v>3</v>
      </c>
      <c r="C9" s="17"/>
      <c r="D9" s="17"/>
      <c r="E9" s="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33" ht="22.5">
      <c r="A10" s="10"/>
      <c r="B10" s="11" t="s">
        <v>4</v>
      </c>
      <c r="C10" s="12"/>
      <c r="D10" s="12"/>
      <c r="E10" s="37">
        <v>15</v>
      </c>
      <c r="F10" s="23">
        <f>IF(F8="x",(IF(AND($C$5&gt;28,$C$5&lt;=365),15,"")),"")</f>
        <v>15</v>
      </c>
      <c r="G10" s="23">
        <f aca="true" t="shared" si="0" ref="G10:AG10">IF(G8="x",(IF(AND($C$5&gt;28,$C$5&lt;=365),15,"")),"")</f>
        <v>15</v>
      </c>
      <c r="H10" s="23">
        <f t="shared" si="0"/>
        <v>15</v>
      </c>
      <c r="I10" s="23">
        <f t="shared" si="0"/>
        <v>15</v>
      </c>
      <c r="J10" s="23">
        <f t="shared" si="0"/>
        <v>15</v>
      </c>
      <c r="K10" s="23">
        <f t="shared" si="0"/>
        <v>15</v>
      </c>
      <c r="L10" s="23">
        <f t="shared" si="0"/>
        <v>15</v>
      </c>
      <c r="M10" s="23">
        <f t="shared" si="0"/>
        <v>15</v>
      </c>
      <c r="N10" s="23">
        <f t="shared" si="0"/>
        <v>15</v>
      </c>
      <c r="O10" s="23">
        <f t="shared" si="0"/>
        <v>15</v>
      </c>
      <c r="P10" s="23">
        <f t="shared" si="0"/>
        <v>15</v>
      </c>
      <c r="Q10" s="23">
        <f t="shared" si="0"/>
        <v>15</v>
      </c>
      <c r="R10" s="23">
        <f t="shared" si="0"/>
        <v>15</v>
      </c>
      <c r="S10" s="23">
        <f t="shared" si="0"/>
        <v>15</v>
      </c>
      <c r="T10" s="23">
        <f t="shared" si="0"/>
      </c>
      <c r="U10" s="23">
        <f t="shared" si="0"/>
        <v>15</v>
      </c>
      <c r="V10" s="23">
        <f t="shared" si="0"/>
        <v>15</v>
      </c>
      <c r="W10" s="23">
        <f t="shared" si="0"/>
        <v>15</v>
      </c>
      <c r="X10" s="23">
        <f t="shared" si="0"/>
        <v>15</v>
      </c>
      <c r="Y10" s="23">
        <f t="shared" si="0"/>
        <v>15</v>
      </c>
      <c r="Z10" s="23">
        <f t="shared" si="0"/>
        <v>15</v>
      </c>
      <c r="AA10" s="23">
        <f t="shared" si="0"/>
        <v>15</v>
      </c>
      <c r="AB10" s="23">
        <f t="shared" si="0"/>
        <v>15</v>
      </c>
      <c r="AC10" s="23">
        <f t="shared" si="0"/>
        <v>15</v>
      </c>
      <c r="AD10" s="23">
        <f t="shared" si="0"/>
        <v>15</v>
      </c>
      <c r="AE10" s="23">
        <f t="shared" si="0"/>
        <v>15</v>
      </c>
      <c r="AF10" s="23">
        <f t="shared" si="0"/>
        <v>15</v>
      </c>
      <c r="AG10" s="23">
        <f t="shared" si="0"/>
        <v>15</v>
      </c>
    </row>
    <row r="11" spans="1:33" ht="12.75">
      <c r="A11" s="10"/>
      <c r="B11" s="11" t="s">
        <v>5</v>
      </c>
      <c r="C11" s="12"/>
      <c r="D11" s="12"/>
      <c r="E11" s="37">
        <v>7</v>
      </c>
      <c r="F11" s="23">
        <f aca="true" t="shared" si="1" ref="F11:AG11">IF(F8="x",IF(AND($C$5&gt;365,$C$5&lt;2922),7,""),"")</f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3">
        <f t="shared" si="1"/>
      </c>
      <c r="P11" s="23">
        <f t="shared" si="1"/>
      </c>
      <c r="Q11" s="23">
        <f t="shared" si="1"/>
      </c>
      <c r="R11" s="23">
        <f t="shared" si="1"/>
      </c>
      <c r="S11" s="23">
        <f t="shared" si="1"/>
      </c>
      <c r="T11" s="23">
        <f t="shared" si="1"/>
      </c>
      <c r="U11" s="23">
        <f t="shared" si="1"/>
      </c>
      <c r="V11" s="23">
        <f t="shared" si="1"/>
      </c>
      <c r="W11" s="23">
        <f t="shared" si="1"/>
      </c>
      <c r="X11" s="23">
        <f t="shared" si="1"/>
      </c>
      <c r="Y11" s="23">
        <f t="shared" si="1"/>
      </c>
      <c r="Z11" s="23">
        <f t="shared" si="1"/>
      </c>
      <c r="AA11" s="23">
        <f t="shared" si="1"/>
      </c>
      <c r="AB11" s="23">
        <f t="shared" si="1"/>
      </c>
      <c r="AC11" s="23">
        <f t="shared" si="1"/>
      </c>
      <c r="AD11" s="23">
        <f t="shared" si="1"/>
      </c>
      <c r="AE11" s="23">
        <f t="shared" si="1"/>
      </c>
      <c r="AF11" s="23">
        <f t="shared" si="1"/>
      </c>
      <c r="AG11" s="23">
        <f t="shared" si="1"/>
      </c>
    </row>
    <row r="12" spans="1:33" ht="12.75">
      <c r="A12" s="10"/>
      <c r="B12" s="11" t="s">
        <v>6</v>
      </c>
      <c r="C12" s="12"/>
      <c r="D12" s="12"/>
      <c r="E12" s="37">
        <v>0</v>
      </c>
      <c r="F12" s="23">
        <f aca="true" t="shared" si="2" ref="F12:AG12">IF(F8="x",IF(AND($C$5&gt;=2922,$C$5&lt;6575),0,""),"")</f>
      </c>
      <c r="G12" s="23">
        <f t="shared" si="2"/>
      </c>
      <c r="H12" s="23">
        <f t="shared" si="2"/>
      </c>
      <c r="I12" s="23">
        <f t="shared" si="2"/>
      </c>
      <c r="J12" s="23">
        <f t="shared" si="2"/>
      </c>
      <c r="K12" s="23">
        <f t="shared" si="2"/>
      </c>
      <c r="L12" s="23">
        <f t="shared" si="2"/>
      </c>
      <c r="M12" s="23">
        <f t="shared" si="2"/>
      </c>
      <c r="N12" s="23">
        <f t="shared" si="2"/>
      </c>
      <c r="O12" s="23">
        <f t="shared" si="2"/>
      </c>
      <c r="P12" s="23">
        <f t="shared" si="2"/>
      </c>
      <c r="Q12" s="23">
        <f t="shared" si="2"/>
      </c>
      <c r="R12" s="23">
        <f t="shared" si="2"/>
      </c>
      <c r="S12" s="23">
        <f t="shared" si="2"/>
      </c>
      <c r="T12" s="23">
        <f t="shared" si="2"/>
      </c>
      <c r="U12" s="23">
        <f t="shared" si="2"/>
      </c>
      <c r="V12" s="23">
        <f t="shared" si="2"/>
      </c>
      <c r="W12" s="23">
        <f t="shared" si="2"/>
      </c>
      <c r="X12" s="23">
        <f t="shared" si="2"/>
      </c>
      <c r="Y12" s="23">
        <f t="shared" si="2"/>
      </c>
      <c r="Z12" s="23">
        <f t="shared" si="2"/>
      </c>
      <c r="AA12" s="23">
        <f t="shared" si="2"/>
      </c>
      <c r="AB12" s="23">
        <f t="shared" si="2"/>
      </c>
      <c r="AC12" s="23">
        <f t="shared" si="2"/>
      </c>
      <c r="AD12" s="23">
        <f t="shared" si="2"/>
      </c>
      <c r="AE12" s="23">
        <f t="shared" si="2"/>
      </c>
      <c r="AF12" s="23">
        <f t="shared" si="2"/>
      </c>
      <c r="AG12" s="23">
        <f t="shared" si="2"/>
      </c>
    </row>
    <row r="13" spans="1:19" ht="13.5" thickBot="1">
      <c r="A13" s="14"/>
      <c r="B13" s="26"/>
      <c r="C13" s="15"/>
      <c r="D13" s="15"/>
      <c r="E13" s="38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33" ht="13.5" thickBot="1">
      <c r="A14" s="43">
        <v>2</v>
      </c>
      <c r="B14" s="44" t="s">
        <v>7</v>
      </c>
      <c r="C14" s="50"/>
      <c r="D14" s="36" t="s">
        <v>127</v>
      </c>
      <c r="E14" s="72" t="s">
        <v>98</v>
      </c>
      <c r="F14" s="42">
        <f>IF(F8="x",IF($E$14="x",10,""),"")</f>
        <v>10</v>
      </c>
      <c r="G14" s="42">
        <f aca="true" t="shared" si="3" ref="G14:Z14">IF(G8="x",IF($E$14="x",10,""),"")</f>
        <v>10</v>
      </c>
      <c r="H14" s="42">
        <f t="shared" si="3"/>
        <v>10</v>
      </c>
      <c r="I14" s="42">
        <f t="shared" si="3"/>
        <v>10</v>
      </c>
      <c r="J14" s="42">
        <f t="shared" si="3"/>
        <v>10</v>
      </c>
      <c r="K14" s="42">
        <f t="shared" si="3"/>
        <v>10</v>
      </c>
      <c r="L14" s="42">
        <f t="shared" si="3"/>
        <v>10</v>
      </c>
      <c r="M14" s="42">
        <f t="shared" si="3"/>
        <v>10</v>
      </c>
      <c r="N14" s="42">
        <f t="shared" si="3"/>
        <v>10</v>
      </c>
      <c r="O14" s="42">
        <f t="shared" si="3"/>
        <v>10</v>
      </c>
      <c r="P14" s="42">
        <f t="shared" si="3"/>
        <v>10</v>
      </c>
      <c r="Q14" s="42">
        <f t="shared" si="3"/>
        <v>10</v>
      </c>
      <c r="R14" s="42">
        <f t="shared" si="3"/>
        <v>10</v>
      </c>
      <c r="S14" s="42">
        <f t="shared" si="3"/>
        <v>10</v>
      </c>
      <c r="T14" s="42">
        <f t="shared" si="3"/>
      </c>
      <c r="U14" s="42">
        <f t="shared" si="3"/>
        <v>10</v>
      </c>
      <c r="V14" s="42">
        <f t="shared" si="3"/>
        <v>10</v>
      </c>
      <c r="W14" s="42">
        <f t="shared" si="3"/>
        <v>10</v>
      </c>
      <c r="X14" s="42">
        <f t="shared" si="3"/>
        <v>10</v>
      </c>
      <c r="Y14" s="42">
        <f t="shared" si="3"/>
        <v>10</v>
      </c>
      <c r="Z14" s="42">
        <f t="shared" si="3"/>
        <v>10</v>
      </c>
      <c r="AA14" s="42">
        <f aca="true" t="shared" si="4" ref="AA14:AG14">IF(AA8="x",IF($E$14="x",10,""),"")</f>
        <v>10</v>
      </c>
      <c r="AB14" s="42">
        <f t="shared" si="4"/>
        <v>10</v>
      </c>
      <c r="AC14" s="42">
        <f t="shared" si="4"/>
        <v>10</v>
      </c>
      <c r="AD14" s="42">
        <f t="shared" si="4"/>
        <v>10</v>
      </c>
      <c r="AE14" s="42">
        <f t="shared" si="4"/>
        <v>10</v>
      </c>
      <c r="AF14" s="42">
        <f t="shared" si="4"/>
        <v>10</v>
      </c>
      <c r="AG14" s="42">
        <f t="shared" si="4"/>
        <v>10</v>
      </c>
    </row>
    <row r="15" spans="1:19" ht="12.75">
      <c r="A15" s="10"/>
      <c r="B15" s="27" t="s">
        <v>8</v>
      </c>
      <c r="C15" s="110" t="s">
        <v>103</v>
      </c>
      <c r="D15" s="19"/>
      <c r="E15" s="37">
        <v>10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2.75">
      <c r="A16" s="10"/>
      <c r="B16" s="11"/>
      <c r="C16" s="111"/>
      <c r="D16" s="20"/>
      <c r="E16" s="1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2.75">
      <c r="A17" s="10"/>
      <c r="B17" s="11"/>
      <c r="C17" s="111"/>
      <c r="D17" s="20"/>
      <c r="E17" s="1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3.5" thickBot="1">
      <c r="A18" s="10"/>
      <c r="B18" s="11"/>
      <c r="C18" s="111"/>
      <c r="D18" s="20"/>
      <c r="E18" s="1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33" s="2" customFormat="1" ht="13.5" thickBot="1">
      <c r="A19" s="6"/>
      <c r="B19" s="7" t="s">
        <v>9</v>
      </c>
      <c r="C19" s="17"/>
      <c r="D19" s="36" t="s">
        <v>127</v>
      </c>
      <c r="E19" s="72" t="s">
        <v>98</v>
      </c>
      <c r="F19" s="47">
        <f>IF(F8="x",IF($E$19="x",17,""),"")</f>
        <v>17</v>
      </c>
      <c r="G19" s="47">
        <f aca="true" t="shared" si="5" ref="G19:Z19">IF(G8="x",IF($E$19="x",17,""),"")</f>
        <v>17</v>
      </c>
      <c r="H19" s="47">
        <f t="shared" si="5"/>
        <v>17</v>
      </c>
      <c r="I19" s="47">
        <f t="shared" si="5"/>
        <v>17</v>
      </c>
      <c r="J19" s="47">
        <f t="shared" si="5"/>
        <v>17</v>
      </c>
      <c r="K19" s="47">
        <f t="shared" si="5"/>
        <v>17</v>
      </c>
      <c r="L19" s="47">
        <f t="shared" si="5"/>
        <v>17</v>
      </c>
      <c r="M19" s="47">
        <f t="shared" si="5"/>
        <v>17</v>
      </c>
      <c r="N19" s="47">
        <f t="shared" si="5"/>
        <v>17</v>
      </c>
      <c r="O19" s="47">
        <f t="shared" si="5"/>
        <v>17</v>
      </c>
      <c r="P19" s="47">
        <f t="shared" si="5"/>
        <v>17</v>
      </c>
      <c r="Q19" s="47">
        <f t="shared" si="5"/>
        <v>17</v>
      </c>
      <c r="R19" s="47">
        <f t="shared" si="5"/>
        <v>17</v>
      </c>
      <c r="S19" s="47">
        <f t="shared" si="5"/>
        <v>17</v>
      </c>
      <c r="T19" s="47">
        <f t="shared" si="5"/>
      </c>
      <c r="U19" s="47">
        <f t="shared" si="5"/>
        <v>17</v>
      </c>
      <c r="V19" s="47">
        <f t="shared" si="5"/>
        <v>17</v>
      </c>
      <c r="W19" s="47">
        <f t="shared" si="5"/>
        <v>17</v>
      </c>
      <c r="X19" s="47">
        <f t="shared" si="5"/>
        <v>17</v>
      </c>
      <c r="Y19" s="47">
        <f t="shared" si="5"/>
        <v>17</v>
      </c>
      <c r="Z19" s="47">
        <f t="shared" si="5"/>
        <v>17</v>
      </c>
      <c r="AA19" s="47">
        <f aca="true" t="shared" si="6" ref="AA19:AG19">IF(AA8="x",IF($E$19="x",17,""),"")</f>
        <v>17</v>
      </c>
      <c r="AB19" s="47">
        <f t="shared" si="6"/>
        <v>17</v>
      </c>
      <c r="AC19" s="47">
        <f t="shared" si="6"/>
        <v>17</v>
      </c>
      <c r="AD19" s="47">
        <f t="shared" si="6"/>
        <v>17</v>
      </c>
      <c r="AE19" s="47">
        <f t="shared" si="6"/>
        <v>17</v>
      </c>
      <c r="AF19" s="47">
        <f t="shared" si="6"/>
        <v>17</v>
      </c>
      <c r="AG19" s="47">
        <f t="shared" si="6"/>
        <v>17</v>
      </c>
    </row>
    <row r="20" spans="1:19" ht="12.75">
      <c r="A20" s="10"/>
      <c r="B20" s="11" t="s">
        <v>10</v>
      </c>
      <c r="C20" s="11" t="s">
        <v>12</v>
      </c>
      <c r="D20" s="21"/>
      <c r="E20" s="37">
        <v>17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2.75">
      <c r="A21" s="10"/>
      <c r="B21" s="11" t="s">
        <v>15</v>
      </c>
      <c r="C21" s="11" t="s">
        <v>13</v>
      </c>
      <c r="D21" s="21"/>
      <c r="E21" s="1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22.5">
      <c r="A22" s="10"/>
      <c r="B22" s="11" t="s">
        <v>11</v>
      </c>
      <c r="C22" s="11" t="s">
        <v>104</v>
      </c>
      <c r="D22" s="21"/>
      <c r="E22" s="1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2.75">
      <c r="A23" s="10"/>
      <c r="B23" s="11" t="s">
        <v>16</v>
      </c>
      <c r="C23" s="54" t="s">
        <v>14</v>
      </c>
      <c r="D23" s="21"/>
      <c r="E23" s="1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23.25" thickBot="1">
      <c r="A24" s="14"/>
      <c r="B24" s="53" t="s">
        <v>57</v>
      </c>
      <c r="C24" s="55" t="s">
        <v>17</v>
      </c>
      <c r="D24" s="22"/>
      <c r="E24" s="1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</row>
    <row r="25" spans="1:33" ht="13.5" thickBot="1">
      <c r="A25" s="45">
        <v>3</v>
      </c>
      <c r="B25" s="46" t="s">
        <v>18</v>
      </c>
      <c r="C25" s="40"/>
      <c r="D25" s="41" t="s">
        <v>127</v>
      </c>
      <c r="E25" s="13"/>
      <c r="F25" s="42">
        <f>IF(F8="x",IF($E$28="x",8,IF($E$27="x",6,"")),"")</f>
        <v>6</v>
      </c>
      <c r="G25" s="42">
        <f aca="true" t="shared" si="7" ref="G25:AG25">IF(G8="x",IF($E$28="x",8,IF($E$27="x",6,"")),"")</f>
        <v>6</v>
      </c>
      <c r="H25" s="42">
        <f t="shared" si="7"/>
        <v>6</v>
      </c>
      <c r="I25" s="42">
        <f t="shared" si="7"/>
        <v>6</v>
      </c>
      <c r="J25" s="42">
        <f t="shared" si="7"/>
        <v>6</v>
      </c>
      <c r="K25" s="42">
        <f t="shared" si="7"/>
        <v>6</v>
      </c>
      <c r="L25" s="42">
        <f t="shared" si="7"/>
        <v>6</v>
      </c>
      <c r="M25" s="42">
        <f t="shared" si="7"/>
        <v>6</v>
      </c>
      <c r="N25" s="42">
        <f t="shared" si="7"/>
        <v>6</v>
      </c>
      <c r="O25" s="42">
        <f t="shared" si="7"/>
        <v>6</v>
      </c>
      <c r="P25" s="42">
        <f t="shared" si="7"/>
        <v>6</v>
      </c>
      <c r="Q25" s="42">
        <f t="shared" si="7"/>
        <v>6</v>
      </c>
      <c r="R25" s="42">
        <f t="shared" si="7"/>
        <v>6</v>
      </c>
      <c r="S25" s="42">
        <f t="shared" si="7"/>
        <v>6</v>
      </c>
      <c r="T25" s="42">
        <f t="shared" si="7"/>
      </c>
      <c r="U25" s="42">
        <f t="shared" si="7"/>
        <v>6</v>
      </c>
      <c r="V25" s="42">
        <f t="shared" si="7"/>
        <v>6</v>
      </c>
      <c r="W25" s="42">
        <f t="shared" si="7"/>
        <v>6</v>
      </c>
      <c r="X25" s="42">
        <f t="shared" si="7"/>
        <v>6</v>
      </c>
      <c r="Y25" s="42">
        <f t="shared" si="7"/>
        <v>6</v>
      </c>
      <c r="Z25" s="42">
        <f t="shared" si="7"/>
        <v>6</v>
      </c>
      <c r="AA25" s="42">
        <f t="shared" si="7"/>
        <v>6</v>
      </c>
      <c r="AB25" s="42">
        <f t="shared" si="7"/>
        <v>6</v>
      </c>
      <c r="AC25" s="42">
        <f t="shared" si="7"/>
        <v>6</v>
      </c>
      <c r="AD25" s="42">
        <f t="shared" si="7"/>
        <v>6</v>
      </c>
      <c r="AE25" s="42">
        <f t="shared" si="7"/>
        <v>6</v>
      </c>
      <c r="AF25" s="42">
        <f t="shared" si="7"/>
        <v>6</v>
      </c>
      <c r="AG25" s="42">
        <f t="shared" si="7"/>
        <v>6</v>
      </c>
    </row>
    <row r="26" spans="1:33" ht="23.25" thickBot="1">
      <c r="A26" s="10"/>
      <c r="B26" s="11" t="s">
        <v>105</v>
      </c>
      <c r="C26" s="12"/>
      <c r="D26" s="12">
        <v>0</v>
      </c>
      <c r="E26" s="7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3.5" thickBot="1">
      <c r="A27" s="10"/>
      <c r="B27" s="11" t="s">
        <v>19</v>
      </c>
      <c r="C27" s="12"/>
      <c r="D27" s="12">
        <v>6</v>
      </c>
      <c r="E27" s="72" t="s">
        <v>98</v>
      </c>
      <c r="F27" s="23" t="s">
        <v>98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3.5" thickBot="1">
      <c r="A28" s="14"/>
      <c r="B28" s="31" t="s">
        <v>20</v>
      </c>
      <c r="C28" s="15"/>
      <c r="D28" s="15">
        <v>8</v>
      </c>
      <c r="E28" s="7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38.25">
      <c r="A29" s="6">
        <v>4</v>
      </c>
      <c r="B29" s="7" t="s">
        <v>21</v>
      </c>
      <c r="C29" s="17"/>
      <c r="D29" s="17"/>
      <c r="E29" s="1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ht="12.75">
      <c r="A30" s="10"/>
      <c r="B30" s="28" t="s">
        <v>101</v>
      </c>
      <c r="C30" s="18" t="s">
        <v>100</v>
      </c>
      <c r="D30" s="18" t="s">
        <v>99</v>
      </c>
      <c r="E30" s="13"/>
      <c r="F30" s="23">
        <f>IF(F8="x",IF(F36="x",13,IF(F35="x",6,IF(F34="x",6,IF(F33="x",2,IF(F32="x",2,""))))),"")</f>
        <v>6</v>
      </c>
      <c r="G30" s="23">
        <f aca="true" t="shared" si="8" ref="G30:AF30">IF(G8="x",IF(G36="x",13,IF(G35="x",6,IF(G34="x",6,IF(G33="x",2,IF(G32="x",2,""))))),"")</f>
      </c>
      <c r="H30" s="23">
        <f t="shared" si="8"/>
      </c>
      <c r="I30" s="23">
        <f t="shared" si="8"/>
      </c>
      <c r="J30" s="23">
        <f t="shared" si="8"/>
      </c>
      <c r="K30" s="23">
        <f t="shared" si="8"/>
      </c>
      <c r="L30" s="23">
        <f t="shared" si="8"/>
      </c>
      <c r="M30" s="23">
        <f t="shared" si="8"/>
      </c>
      <c r="N30" s="23">
        <f t="shared" si="8"/>
      </c>
      <c r="O30" s="23">
        <f t="shared" si="8"/>
      </c>
      <c r="P30" s="23">
        <f t="shared" si="8"/>
      </c>
      <c r="Q30" s="23">
        <f t="shared" si="8"/>
      </c>
      <c r="R30" s="23">
        <f t="shared" si="8"/>
      </c>
      <c r="S30" s="23">
        <f t="shared" si="8"/>
        <v>2</v>
      </c>
      <c r="T30" s="23">
        <f t="shared" si="8"/>
      </c>
      <c r="U30" s="23">
        <f t="shared" si="8"/>
      </c>
      <c r="V30" s="23">
        <f t="shared" si="8"/>
      </c>
      <c r="W30" s="23">
        <f t="shared" si="8"/>
      </c>
      <c r="X30" s="23">
        <f t="shared" si="8"/>
        <v>6</v>
      </c>
      <c r="Y30" s="23">
        <f t="shared" si="8"/>
        <v>6</v>
      </c>
      <c r="Z30" s="23">
        <f t="shared" si="8"/>
        <v>6</v>
      </c>
      <c r="AA30" s="23">
        <f t="shared" si="8"/>
        <v>6</v>
      </c>
      <c r="AB30" s="23">
        <f t="shared" si="8"/>
        <v>6</v>
      </c>
      <c r="AC30" s="23">
        <f t="shared" si="8"/>
        <v>6</v>
      </c>
      <c r="AD30" s="23">
        <f t="shared" si="8"/>
        <v>6</v>
      </c>
      <c r="AE30" s="23">
        <f t="shared" si="8"/>
        <v>6</v>
      </c>
      <c r="AF30" s="23">
        <f t="shared" si="8"/>
        <v>6</v>
      </c>
      <c r="AG30" s="23">
        <f>IF(AG8="x",IF(AG36="x",13,IF(AG35="x",6,IF(AG34="x",6,IF(AG33="x",2,IF(AG32="x",2,""))))),"")</f>
        <v>13</v>
      </c>
    </row>
    <row r="31" spans="1:33" ht="12.75">
      <c r="A31" s="10"/>
      <c r="B31" s="66" t="s">
        <v>60</v>
      </c>
      <c r="C31" s="20" t="s">
        <v>61</v>
      </c>
      <c r="D31" s="20" t="s">
        <v>62</v>
      </c>
      <c r="E31" s="13">
        <v>0</v>
      </c>
      <c r="F31" s="73" t="s">
        <v>98</v>
      </c>
      <c r="G31" s="73" t="s">
        <v>98</v>
      </c>
      <c r="H31" s="73" t="s">
        <v>98</v>
      </c>
      <c r="I31" s="73" t="s">
        <v>98</v>
      </c>
      <c r="J31" s="73" t="s">
        <v>98</v>
      </c>
      <c r="K31" s="73" t="s">
        <v>98</v>
      </c>
      <c r="L31" s="73" t="s">
        <v>98</v>
      </c>
      <c r="M31" s="73" t="s">
        <v>98</v>
      </c>
      <c r="N31" s="73" t="s">
        <v>98</v>
      </c>
      <c r="O31" s="73" t="s">
        <v>98</v>
      </c>
      <c r="P31" s="73" t="s">
        <v>98</v>
      </c>
      <c r="Q31" s="73" t="s">
        <v>98</v>
      </c>
      <c r="R31" s="73" t="s">
        <v>98</v>
      </c>
      <c r="S31" s="73" t="s">
        <v>98</v>
      </c>
      <c r="T31" s="73" t="s">
        <v>98</v>
      </c>
      <c r="U31" s="73" t="s">
        <v>98</v>
      </c>
      <c r="V31" s="73" t="s">
        <v>98</v>
      </c>
      <c r="W31" s="73" t="s">
        <v>98</v>
      </c>
      <c r="X31" s="73" t="s">
        <v>98</v>
      </c>
      <c r="Y31" s="73" t="s">
        <v>98</v>
      </c>
      <c r="Z31" s="73" t="s">
        <v>98</v>
      </c>
      <c r="AA31" s="73" t="s">
        <v>98</v>
      </c>
      <c r="AB31" s="73" t="s">
        <v>98</v>
      </c>
      <c r="AC31" s="73" t="s">
        <v>98</v>
      </c>
      <c r="AD31" s="73" t="s">
        <v>98</v>
      </c>
      <c r="AE31" s="73" t="s">
        <v>98</v>
      </c>
      <c r="AF31" s="73" t="s">
        <v>98</v>
      </c>
      <c r="AG31" s="73" t="s">
        <v>98</v>
      </c>
    </row>
    <row r="32" spans="1:33" ht="12.75">
      <c r="A32" s="10"/>
      <c r="B32" s="66" t="s">
        <v>63</v>
      </c>
      <c r="C32" s="20" t="s">
        <v>64</v>
      </c>
      <c r="D32" s="20" t="s">
        <v>65</v>
      </c>
      <c r="E32" s="13">
        <v>2</v>
      </c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 t="s">
        <v>98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 t="s">
        <v>98</v>
      </c>
    </row>
    <row r="33" spans="1:33" ht="12.75">
      <c r="A33" s="10"/>
      <c r="B33" s="66" t="s">
        <v>66</v>
      </c>
      <c r="C33" s="20" t="s">
        <v>67</v>
      </c>
      <c r="D33" s="20" t="s">
        <v>68</v>
      </c>
      <c r="E33" s="13">
        <v>2</v>
      </c>
      <c r="F33" s="73" t="s">
        <v>98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 t="s">
        <v>98</v>
      </c>
      <c r="AG33" s="74"/>
    </row>
    <row r="34" spans="1:33" ht="12.75">
      <c r="A34" s="10"/>
      <c r="B34" s="66" t="s">
        <v>69</v>
      </c>
      <c r="C34" s="20" t="s">
        <v>70</v>
      </c>
      <c r="D34" s="20" t="s">
        <v>70</v>
      </c>
      <c r="E34" s="13">
        <v>6</v>
      </c>
      <c r="F34" s="73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 t="s">
        <v>98</v>
      </c>
      <c r="Y34" s="74" t="s">
        <v>98</v>
      </c>
      <c r="Z34" s="74" t="s">
        <v>98</v>
      </c>
      <c r="AA34" s="74" t="s">
        <v>98</v>
      </c>
      <c r="AB34" s="74" t="s">
        <v>98</v>
      </c>
      <c r="AC34" s="74" t="s">
        <v>98</v>
      </c>
      <c r="AD34" s="74"/>
      <c r="AE34" s="74"/>
      <c r="AF34" s="74" t="s">
        <v>98</v>
      </c>
      <c r="AG34" s="74"/>
    </row>
    <row r="35" spans="1:33" ht="12.75">
      <c r="A35" s="10"/>
      <c r="B35" s="66" t="s">
        <v>71</v>
      </c>
      <c r="C35" s="20" t="s">
        <v>72</v>
      </c>
      <c r="D35" s="20" t="s">
        <v>73</v>
      </c>
      <c r="E35" s="13">
        <v>6</v>
      </c>
      <c r="F35" s="73" t="s">
        <v>98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 t="s">
        <v>98</v>
      </c>
      <c r="AD35" s="74" t="s">
        <v>98</v>
      </c>
      <c r="AE35" s="74" t="s">
        <v>98</v>
      </c>
      <c r="AF35" s="74" t="s">
        <v>98</v>
      </c>
      <c r="AG35" s="74"/>
    </row>
    <row r="36" spans="1:33" ht="13.5" thickBot="1">
      <c r="A36" s="14"/>
      <c r="B36" s="53" t="s">
        <v>25</v>
      </c>
      <c r="C36" s="55" t="s">
        <v>26</v>
      </c>
      <c r="D36" s="55" t="s">
        <v>26</v>
      </c>
      <c r="E36" s="16">
        <v>13</v>
      </c>
      <c r="F36" s="73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 t="s">
        <v>98</v>
      </c>
    </row>
    <row r="37" spans="1:33" ht="12.75">
      <c r="A37" s="6">
        <v>5</v>
      </c>
      <c r="B37" s="7" t="s">
        <v>27</v>
      </c>
      <c r="C37" s="8"/>
      <c r="D37" s="8"/>
      <c r="E37" s="9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 ht="12.75">
      <c r="A38" s="10"/>
      <c r="B38" s="28" t="s">
        <v>22</v>
      </c>
      <c r="C38" s="18" t="s">
        <v>23</v>
      </c>
      <c r="D38" s="18" t="s">
        <v>24</v>
      </c>
      <c r="E38" s="13"/>
      <c r="F38" s="23">
        <f>IF(F8="x",IF(F41="x",6,IF(F40="x",4,"")),"")</f>
      </c>
      <c r="G38" s="23">
        <f aca="true" t="shared" si="9" ref="G38:AG38">IF(G8="x",IF(G41="x",6,IF(G40="x",4,"")),"")</f>
        <v>6</v>
      </c>
      <c r="H38" s="23">
        <f t="shared" si="9"/>
      </c>
      <c r="I38" s="23">
        <f t="shared" si="9"/>
      </c>
      <c r="J38" s="23">
        <f t="shared" si="9"/>
        <v>4</v>
      </c>
      <c r="K38" s="23">
        <f t="shared" si="9"/>
        <v>4</v>
      </c>
      <c r="L38" s="23">
        <f t="shared" si="9"/>
        <v>4</v>
      </c>
      <c r="M38" s="23">
        <f t="shared" si="9"/>
      </c>
      <c r="N38" s="23">
        <f t="shared" si="9"/>
      </c>
      <c r="O38" s="23">
        <f t="shared" si="9"/>
      </c>
      <c r="P38" s="23">
        <f t="shared" si="9"/>
      </c>
      <c r="Q38" s="23">
        <f t="shared" si="9"/>
      </c>
      <c r="R38" s="23">
        <f t="shared" si="9"/>
      </c>
      <c r="S38" s="23">
        <f t="shared" si="9"/>
      </c>
      <c r="T38" s="23">
        <f t="shared" si="9"/>
      </c>
      <c r="U38" s="23">
        <f t="shared" si="9"/>
      </c>
      <c r="V38" s="23">
        <f t="shared" si="9"/>
      </c>
      <c r="W38" s="23">
        <f t="shared" si="9"/>
      </c>
      <c r="X38" s="23">
        <f t="shared" si="9"/>
      </c>
      <c r="Y38" s="23">
        <f t="shared" si="9"/>
      </c>
      <c r="Z38" s="23">
        <f t="shared" si="9"/>
      </c>
      <c r="AA38" s="23">
        <f t="shared" si="9"/>
      </c>
      <c r="AB38" s="23">
        <f t="shared" si="9"/>
      </c>
      <c r="AC38" s="23">
        <f t="shared" si="9"/>
      </c>
      <c r="AD38" s="23">
        <f t="shared" si="9"/>
      </c>
      <c r="AE38" s="23">
        <f t="shared" si="9"/>
      </c>
      <c r="AF38" s="23">
        <f t="shared" si="9"/>
      </c>
      <c r="AG38" s="23">
        <f t="shared" si="9"/>
      </c>
    </row>
    <row r="39" spans="1:33" ht="12.75">
      <c r="A39" s="10"/>
      <c r="B39" s="11" t="s">
        <v>78</v>
      </c>
      <c r="C39" s="20" t="s">
        <v>74</v>
      </c>
      <c r="D39" s="20" t="s">
        <v>75</v>
      </c>
      <c r="E39" s="13">
        <v>0</v>
      </c>
      <c r="F39" s="73" t="s">
        <v>98</v>
      </c>
      <c r="G39" s="73" t="s">
        <v>98</v>
      </c>
      <c r="H39" s="73" t="s">
        <v>98</v>
      </c>
      <c r="I39" s="73" t="s">
        <v>98</v>
      </c>
      <c r="J39" s="73" t="s">
        <v>98</v>
      </c>
      <c r="K39" s="73" t="s">
        <v>98</v>
      </c>
      <c r="L39" s="73" t="s">
        <v>98</v>
      </c>
      <c r="M39" s="73" t="s">
        <v>98</v>
      </c>
      <c r="N39" s="73" t="s">
        <v>98</v>
      </c>
      <c r="O39" s="73" t="s">
        <v>98</v>
      </c>
      <c r="P39" s="73" t="s">
        <v>98</v>
      </c>
      <c r="Q39" s="73" t="s">
        <v>98</v>
      </c>
      <c r="R39" s="73" t="s">
        <v>98</v>
      </c>
      <c r="S39" s="73" t="s">
        <v>98</v>
      </c>
      <c r="T39" s="73" t="s">
        <v>98</v>
      </c>
      <c r="U39" s="73" t="s">
        <v>98</v>
      </c>
      <c r="V39" s="73" t="s">
        <v>98</v>
      </c>
      <c r="W39" s="73" t="s">
        <v>98</v>
      </c>
      <c r="X39" s="73" t="s">
        <v>98</v>
      </c>
      <c r="Y39" s="73" t="s">
        <v>98</v>
      </c>
      <c r="Z39" s="73" t="s">
        <v>98</v>
      </c>
      <c r="AA39" s="73" t="s">
        <v>98</v>
      </c>
      <c r="AB39" s="73" t="s">
        <v>98</v>
      </c>
      <c r="AC39" s="73" t="s">
        <v>98</v>
      </c>
      <c r="AD39" s="73" t="s">
        <v>98</v>
      </c>
      <c r="AE39" s="73" t="s">
        <v>98</v>
      </c>
      <c r="AF39" s="73" t="s">
        <v>98</v>
      </c>
      <c r="AG39" s="73" t="s">
        <v>98</v>
      </c>
    </row>
    <row r="40" spans="1:33" ht="12.75">
      <c r="A40" s="10"/>
      <c r="B40" s="11" t="s">
        <v>71</v>
      </c>
      <c r="C40" s="20" t="s">
        <v>76</v>
      </c>
      <c r="D40" s="20" t="s">
        <v>77</v>
      </c>
      <c r="E40" s="13">
        <v>4</v>
      </c>
      <c r="F40" s="73"/>
      <c r="G40" s="74" t="s">
        <v>98</v>
      </c>
      <c r="H40" s="74"/>
      <c r="I40" s="74"/>
      <c r="J40" s="74" t="s">
        <v>98</v>
      </c>
      <c r="K40" s="74" t="s">
        <v>98</v>
      </c>
      <c r="L40" s="74" t="s">
        <v>98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</row>
    <row r="41" spans="1:33" ht="13.5" thickBot="1">
      <c r="A41" s="14"/>
      <c r="B41" s="31" t="s">
        <v>28</v>
      </c>
      <c r="C41" s="55" t="s">
        <v>29</v>
      </c>
      <c r="D41" s="55" t="s">
        <v>30</v>
      </c>
      <c r="E41" s="16">
        <v>6</v>
      </c>
      <c r="F41" s="76"/>
      <c r="G41" s="75" t="s">
        <v>98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1:33" ht="12.75">
      <c r="A42" s="6">
        <v>6</v>
      </c>
      <c r="B42" s="7" t="s">
        <v>90</v>
      </c>
      <c r="C42" s="8"/>
      <c r="D42" s="8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3.75">
      <c r="A43" s="10"/>
      <c r="B43" s="11" t="s">
        <v>91</v>
      </c>
      <c r="C43" s="12"/>
      <c r="D43" s="12"/>
      <c r="E43" s="13"/>
      <c r="F43" s="1">
        <f>IF(F8="x",IF(F47="x",13,IF(F46="x",8,IF(F45="x",2,""))),"")</f>
      </c>
      <c r="G43" s="1">
        <f>IF(G8="x",IF(G47="x",13,IF(G46="x",8,IF(G45="x",2,""))),"")</f>
      </c>
      <c r="H43" s="1">
        <f aca="true" t="shared" si="10" ref="H43:AG43">IF(H8="x",IF(H47="x",13,IF(H46="x",8,IF(H45="x",2,""))),"")</f>
      </c>
      <c r="I43" s="1">
        <f t="shared" si="10"/>
      </c>
      <c r="J43" s="1">
        <f t="shared" si="10"/>
        <v>13</v>
      </c>
      <c r="K43" s="1">
        <f t="shared" si="10"/>
      </c>
      <c r="L43" s="1">
        <f t="shared" si="10"/>
      </c>
      <c r="M43" s="1">
        <f t="shared" si="10"/>
      </c>
      <c r="N43" s="1">
        <f t="shared" si="10"/>
      </c>
      <c r="O43" s="1">
        <f t="shared" si="10"/>
      </c>
      <c r="P43" s="1">
        <f t="shared" si="10"/>
      </c>
      <c r="Q43" s="1">
        <f t="shared" si="10"/>
      </c>
      <c r="R43" s="1">
        <f t="shared" si="10"/>
      </c>
      <c r="S43" s="1">
        <f t="shared" si="10"/>
      </c>
      <c r="T43" s="1">
        <f t="shared" si="10"/>
      </c>
      <c r="U43" s="1">
        <f t="shared" si="10"/>
      </c>
      <c r="V43" s="1">
        <f t="shared" si="10"/>
      </c>
      <c r="W43" s="1">
        <f t="shared" si="10"/>
      </c>
      <c r="X43" s="1">
        <f t="shared" si="10"/>
      </c>
      <c r="Y43" s="1">
        <f t="shared" si="10"/>
      </c>
      <c r="Z43" s="1">
        <f t="shared" si="10"/>
      </c>
      <c r="AA43" s="1">
        <f t="shared" si="10"/>
      </c>
      <c r="AB43" s="1">
        <f t="shared" si="10"/>
      </c>
      <c r="AC43" s="1">
        <f t="shared" si="10"/>
      </c>
      <c r="AD43" s="1">
        <f t="shared" si="10"/>
      </c>
      <c r="AE43" s="1">
        <f t="shared" si="10"/>
      </c>
      <c r="AF43" s="1">
        <f t="shared" si="10"/>
      </c>
      <c r="AG43" s="1">
        <f t="shared" si="10"/>
      </c>
    </row>
    <row r="44" spans="1:33" ht="12.75">
      <c r="A44" s="10"/>
      <c r="B44" s="25" t="s">
        <v>80</v>
      </c>
      <c r="C44" s="12"/>
      <c r="D44" s="12"/>
      <c r="E44" s="13">
        <v>0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 t="s">
        <v>98</v>
      </c>
      <c r="U44" s="73" t="s">
        <v>98</v>
      </c>
      <c r="V44" s="73" t="s">
        <v>98</v>
      </c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1:33" ht="12.75">
      <c r="A45" s="10"/>
      <c r="B45" s="25" t="s">
        <v>81</v>
      </c>
      <c r="C45" s="12"/>
      <c r="D45" s="12"/>
      <c r="E45" s="13">
        <v>2</v>
      </c>
      <c r="F45" s="73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</row>
    <row r="46" spans="1:33" ht="12.75">
      <c r="A46" s="10"/>
      <c r="B46" s="25" t="s">
        <v>79</v>
      </c>
      <c r="C46" s="12"/>
      <c r="D46" s="12"/>
      <c r="E46" s="13">
        <v>8</v>
      </c>
      <c r="F46" s="73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</row>
    <row r="47" spans="1:33" ht="13.5" thickBot="1">
      <c r="A47" s="14"/>
      <c r="B47" s="26" t="s">
        <v>31</v>
      </c>
      <c r="C47" s="15"/>
      <c r="D47" s="15"/>
      <c r="E47" s="16">
        <v>13</v>
      </c>
      <c r="F47" s="73"/>
      <c r="G47" s="74"/>
      <c r="H47" s="74"/>
      <c r="I47" s="74"/>
      <c r="J47" s="74" t="s">
        <v>98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</row>
    <row r="48" spans="1:33" ht="12.75">
      <c r="A48" s="6">
        <v>7</v>
      </c>
      <c r="B48" s="7" t="s">
        <v>32</v>
      </c>
      <c r="C48" s="8"/>
      <c r="D48" s="8"/>
      <c r="E48" s="9"/>
      <c r="F48" s="1">
        <f>IF(F8="x",IF(F50="x",6,""),"")</f>
      </c>
      <c r="G48" s="1">
        <f>IF(G8="x",IF(G50="x",6,""),"")</f>
      </c>
      <c r="H48" s="1">
        <f aca="true" t="shared" si="11" ref="H48:AG48">IF(H8="x",IF(H50="x",6,""),"")</f>
      </c>
      <c r="I48" s="1">
        <f t="shared" si="11"/>
      </c>
      <c r="J48" s="1">
        <f t="shared" si="11"/>
        <v>6</v>
      </c>
      <c r="K48" s="1">
        <f t="shared" si="11"/>
      </c>
      <c r="L48" s="1">
        <f t="shared" si="11"/>
      </c>
      <c r="M48" s="1">
        <f t="shared" si="11"/>
      </c>
      <c r="N48" s="1">
        <f t="shared" si="11"/>
      </c>
      <c r="O48" s="1">
        <f t="shared" si="11"/>
      </c>
      <c r="P48" s="1">
        <f t="shared" si="11"/>
      </c>
      <c r="Q48" s="1">
        <f t="shared" si="11"/>
      </c>
      <c r="R48" s="1">
        <f t="shared" si="11"/>
      </c>
      <c r="S48" s="1">
        <f t="shared" si="11"/>
      </c>
      <c r="T48" s="1">
        <f t="shared" si="11"/>
      </c>
      <c r="U48" s="1">
        <f t="shared" si="11"/>
      </c>
      <c r="V48" s="1">
        <f t="shared" si="11"/>
      </c>
      <c r="W48" s="1">
        <f t="shared" si="11"/>
      </c>
      <c r="X48" s="1">
        <f t="shared" si="11"/>
      </c>
      <c r="Y48" s="1">
        <f t="shared" si="11"/>
      </c>
      <c r="Z48" s="1">
        <f t="shared" si="11"/>
      </c>
      <c r="AA48" s="1">
        <f t="shared" si="11"/>
      </c>
      <c r="AB48" s="1">
        <f t="shared" si="11"/>
      </c>
      <c r="AC48" s="1">
        <f t="shared" si="11"/>
      </c>
      <c r="AD48" s="1">
        <f t="shared" si="11"/>
      </c>
      <c r="AE48" s="1">
        <f t="shared" si="11"/>
      </c>
      <c r="AF48" s="1">
        <f t="shared" si="11"/>
      </c>
      <c r="AG48" s="1">
        <f t="shared" si="11"/>
      </c>
    </row>
    <row r="49" spans="1:33" ht="12.75">
      <c r="A49" s="10"/>
      <c r="B49" s="25" t="s">
        <v>33</v>
      </c>
      <c r="C49" s="12"/>
      <c r="D49" s="12"/>
      <c r="E49" s="13">
        <v>0</v>
      </c>
      <c r="F49" s="73" t="s">
        <v>98</v>
      </c>
      <c r="G49" s="73" t="s">
        <v>98</v>
      </c>
      <c r="H49" s="73" t="s">
        <v>98</v>
      </c>
      <c r="I49" s="73" t="s">
        <v>98</v>
      </c>
      <c r="J49" s="73" t="s">
        <v>98</v>
      </c>
      <c r="K49" s="73" t="s">
        <v>98</v>
      </c>
      <c r="L49" s="73" t="s">
        <v>98</v>
      </c>
      <c r="M49" s="73" t="s">
        <v>98</v>
      </c>
      <c r="N49" s="73" t="s">
        <v>98</v>
      </c>
      <c r="O49" s="73" t="s">
        <v>98</v>
      </c>
      <c r="P49" s="73" t="s">
        <v>98</v>
      </c>
      <c r="Q49" s="73" t="s">
        <v>98</v>
      </c>
      <c r="R49" s="73" t="s">
        <v>98</v>
      </c>
      <c r="S49" s="73" t="s">
        <v>98</v>
      </c>
      <c r="T49" s="73" t="s">
        <v>98</v>
      </c>
      <c r="U49" s="73" t="s">
        <v>98</v>
      </c>
      <c r="V49" s="73" t="s">
        <v>98</v>
      </c>
      <c r="W49" s="73" t="s">
        <v>98</v>
      </c>
      <c r="X49" s="73" t="s">
        <v>98</v>
      </c>
      <c r="Y49" s="73" t="s">
        <v>98</v>
      </c>
      <c r="Z49" s="73" t="s">
        <v>98</v>
      </c>
      <c r="AA49" s="73" t="s">
        <v>98</v>
      </c>
      <c r="AB49" s="73" t="s">
        <v>98</v>
      </c>
      <c r="AC49" s="73" t="s">
        <v>98</v>
      </c>
      <c r="AD49" s="73" t="s">
        <v>98</v>
      </c>
      <c r="AE49" s="73" t="s">
        <v>98</v>
      </c>
      <c r="AF49" s="73" t="s">
        <v>98</v>
      </c>
      <c r="AG49" s="73" t="s">
        <v>98</v>
      </c>
    </row>
    <row r="50" spans="1:33" ht="13.5" thickBot="1">
      <c r="A50" s="14"/>
      <c r="B50" s="26" t="s">
        <v>82</v>
      </c>
      <c r="C50" s="15"/>
      <c r="D50" s="15"/>
      <c r="E50" s="16">
        <v>6</v>
      </c>
      <c r="F50" s="73"/>
      <c r="G50" s="73"/>
      <c r="H50" s="73"/>
      <c r="I50" s="73"/>
      <c r="J50" s="73" t="s">
        <v>98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1:33" ht="12.75">
      <c r="A51" s="6">
        <v>8</v>
      </c>
      <c r="B51" s="7" t="s">
        <v>114</v>
      </c>
      <c r="C51" s="8"/>
      <c r="D51" s="8"/>
      <c r="E51" s="9"/>
      <c r="F51" s="1">
        <f>IF(F8="x",IF(F55="x",12,IF(F54="x",3,IF(F53="x",3,""))),"")</f>
        <v>12</v>
      </c>
      <c r="G51" s="1">
        <f>IF(G8="x",IF(G55="x",12,IF(G54="x",3,IF(G53="x",3,""))),"")</f>
      </c>
      <c r="H51" s="1">
        <f aca="true" t="shared" si="12" ref="H51:AG51">IF(H8="x",IF(H55="x",12,IF(H54="x",3,IF(H53="x",3,""))),"")</f>
      </c>
      <c r="I51" s="1">
        <f t="shared" si="12"/>
      </c>
      <c r="J51" s="1">
        <f t="shared" si="12"/>
      </c>
      <c r="K51" s="1">
        <f t="shared" si="12"/>
      </c>
      <c r="L51" s="1">
        <f t="shared" si="12"/>
      </c>
      <c r="M51" s="1">
        <f t="shared" si="12"/>
      </c>
      <c r="N51" s="1">
        <f t="shared" si="12"/>
      </c>
      <c r="O51" s="1">
        <f t="shared" si="12"/>
      </c>
      <c r="P51" s="1">
        <f t="shared" si="12"/>
      </c>
      <c r="Q51" s="1">
        <f t="shared" si="12"/>
      </c>
      <c r="R51" s="1">
        <f t="shared" si="12"/>
      </c>
      <c r="S51" s="1">
        <f t="shared" si="12"/>
      </c>
      <c r="T51" s="1">
        <f t="shared" si="12"/>
      </c>
      <c r="U51" s="1">
        <f t="shared" si="12"/>
      </c>
      <c r="V51" s="1">
        <f t="shared" si="12"/>
      </c>
      <c r="W51" s="1">
        <f t="shared" si="12"/>
      </c>
      <c r="X51" s="1">
        <f t="shared" si="12"/>
      </c>
      <c r="Y51" s="1">
        <f t="shared" si="12"/>
      </c>
      <c r="Z51" s="1">
        <f t="shared" si="12"/>
      </c>
      <c r="AA51" s="1">
        <f t="shared" si="12"/>
      </c>
      <c r="AB51" s="1">
        <f t="shared" si="12"/>
      </c>
      <c r="AC51" s="1">
        <f t="shared" si="12"/>
      </c>
      <c r="AD51" s="1">
        <f t="shared" si="12"/>
      </c>
      <c r="AE51" s="1">
        <f t="shared" si="12"/>
      </c>
      <c r="AF51" s="1">
        <f t="shared" si="12"/>
      </c>
      <c r="AG51" s="1">
        <f t="shared" si="12"/>
      </c>
    </row>
    <row r="52" spans="1:33" ht="12.75">
      <c r="A52" s="10"/>
      <c r="B52" s="25" t="s">
        <v>107</v>
      </c>
      <c r="C52" s="12"/>
      <c r="D52" s="12"/>
      <c r="E52" s="13">
        <v>0</v>
      </c>
      <c r="F52" s="73" t="s">
        <v>98</v>
      </c>
      <c r="G52" s="73" t="s">
        <v>98</v>
      </c>
      <c r="H52" s="73" t="s">
        <v>98</v>
      </c>
      <c r="I52" s="73" t="s">
        <v>98</v>
      </c>
      <c r="J52" s="73" t="s">
        <v>98</v>
      </c>
      <c r="K52" s="73" t="s">
        <v>98</v>
      </c>
      <c r="L52" s="73" t="s">
        <v>98</v>
      </c>
      <c r="M52" s="73" t="s">
        <v>98</v>
      </c>
      <c r="N52" s="73" t="s">
        <v>98</v>
      </c>
      <c r="O52" s="73" t="s">
        <v>98</v>
      </c>
      <c r="P52" s="73" t="s">
        <v>98</v>
      </c>
      <c r="Q52" s="73" t="s">
        <v>98</v>
      </c>
      <c r="R52" s="73" t="s">
        <v>98</v>
      </c>
      <c r="S52" s="73" t="s">
        <v>98</v>
      </c>
      <c r="T52" s="73" t="s">
        <v>98</v>
      </c>
      <c r="U52" s="73" t="s">
        <v>98</v>
      </c>
      <c r="V52" s="73" t="s">
        <v>98</v>
      </c>
      <c r="W52" s="73" t="s">
        <v>98</v>
      </c>
      <c r="X52" s="73" t="s">
        <v>98</v>
      </c>
      <c r="Y52" s="73" t="s">
        <v>98</v>
      </c>
      <c r="Z52" s="73" t="s">
        <v>98</v>
      </c>
      <c r="AA52" s="73" t="s">
        <v>98</v>
      </c>
      <c r="AB52" s="73" t="s">
        <v>98</v>
      </c>
      <c r="AC52" s="73" t="s">
        <v>98</v>
      </c>
      <c r="AD52" s="73" t="s">
        <v>98</v>
      </c>
      <c r="AE52" s="73" t="s">
        <v>98</v>
      </c>
      <c r="AF52" s="73" t="s">
        <v>98</v>
      </c>
      <c r="AG52" s="73" t="s">
        <v>98</v>
      </c>
    </row>
    <row r="53" spans="1:33" ht="12.75">
      <c r="A53" s="10"/>
      <c r="B53" s="25" t="s">
        <v>108</v>
      </c>
      <c r="C53" s="12"/>
      <c r="D53" s="12"/>
      <c r="E53" s="13">
        <v>3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12.75">
      <c r="A54" s="10"/>
      <c r="B54" s="25" t="s">
        <v>109</v>
      </c>
      <c r="C54" s="12"/>
      <c r="D54" s="12"/>
      <c r="E54" s="13">
        <v>3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</row>
    <row r="55" spans="1:33" ht="13.5" thickBot="1">
      <c r="A55" s="14"/>
      <c r="B55" s="26" t="s">
        <v>110</v>
      </c>
      <c r="C55" s="15"/>
      <c r="D55" s="15"/>
      <c r="E55" s="16">
        <v>12</v>
      </c>
      <c r="F55" s="73" t="s">
        <v>98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</row>
    <row r="56" spans="1:33" ht="12.75">
      <c r="A56" s="6">
        <v>9</v>
      </c>
      <c r="B56" s="7" t="s">
        <v>115</v>
      </c>
      <c r="C56" s="8"/>
      <c r="D56" s="8"/>
      <c r="E56" s="9"/>
      <c r="F56" s="1">
        <f>IF(F8="x",IF(F59="x",6,IF(F58="x",2,"")),"")</f>
      </c>
      <c r="G56" s="1">
        <f>IF(G8="x",IF(G59="x",6,IF(G58="x",2,"")),"")</f>
      </c>
      <c r="H56" s="1">
        <f aca="true" t="shared" si="13" ref="H56:AG56">IF(H8="x",IF(H59="x",6,IF(H58="x",2,"")),"")</f>
      </c>
      <c r="I56" s="1">
        <f t="shared" si="13"/>
      </c>
      <c r="J56" s="1">
        <f t="shared" si="13"/>
      </c>
      <c r="K56" s="1">
        <f t="shared" si="13"/>
      </c>
      <c r="L56" s="1">
        <f t="shared" si="13"/>
      </c>
      <c r="M56" s="1">
        <f t="shared" si="13"/>
      </c>
      <c r="N56" s="1">
        <f t="shared" si="13"/>
      </c>
      <c r="O56" s="1">
        <f t="shared" si="13"/>
      </c>
      <c r="P56" s="1">
        <f t="shared" si="13"/>
      </c>
      <c r="Q56" s="1">
        <f t="shared" si="13"/>
      </c>
      <c r="R56" s="1">
        <f t="shared" si="13"/>
      </c>
      <c r="S56" s="1">
        <f t="shared" si="13"/>
      </c>
      <c r="T56" s="1">
        <f t="shared" si="13"/>
      </c>
      <c r="U56" s="1">
        <f t="shared" si="13"/>
      </c>
      <c r="V56" s="1">
        <f t="shared" si="13"/>
      </c>
      <c r="W56" s="1">
        <f t="shared" si="13"/>
      </c>
      <c r="X56" s="1">
        <f t="shared" si="13"/>
      </c>
      <c r="Y56" s="1">
        <f t="shared" si="13"/>
      </c>
      <c r="Z56" s="1">
        <f t="shared" si="13"/>
      </c>
      <c r="AA56" s="1">
        <f t="shared" si="13"/>
      </c>
      <c r="AB56" s="1">
        <f t="shared" si="13"/>
      </c>
      <c r="AC56" s="1">
        <f t="shared" si="13"/>
      </c>
      <c r="AD56" s="1">
        <f t="shared" si="13"/>
      </c>
      <c r="AE56" s="1">
        <f t="shared" si="13"/>
      </c>
      <c r="AF56" s="1">
        <f t="shared" si="13"/>
      </c>
      <c r="AG56" s="1">
        <f t="shared" si="13"/>
      </c>
    </row>
    <row r="57" spans="1:33" ht="12.75">
      <c r="A57" s="10"/>
      <c r="B57" s="25" t="s">
        <v>111</v>
      </c>
      <c r="C57" s="12"/>
      <c r="D57" s="12"/>
      <c r="E57" s="13">
        <v>0</v>
      </c>
      <c r="F57" s="73" t="s">
        <v>98</v>
      </c>
      <c r="G57" s="73" t="s">
        <v>98</v>
      </c>
      <c r="H57" s="73" t="s">
        <v>98</v>
      </c>
      <c r="I57" s="73" t="s">
        <v>98</v>
      </c>
      <c r="J57" s="73" t="s">
        <v>98</v>
      </c>
      <c r="K57" s="73" t="s">
        <v>98</v>
      </c>
      <c r="L57" s="73" t="s">
        <v>98</v>
      </c>
      <c r="M57" s="73" t="s">
        <v>98</v>
      </c>
      <c r="N57" s="73" t="s">
        <v>98</v>
      </c>
      <c r="O57" s="73" t="s">
        <v>98</v>
      </c>
      <c r="P57" s="73" t="s">
        <v>98</v>
      </c>
      <c r="Q57" s="73" t="s">
        <v>98</v>
      </c>
      <c r="R57" s="73" t="s">
        <v>98</v>
      </c>
      <c r="S57" s="73" t="s">
        <v>98</v>
      </c>
      <c r="T57" s="73" t="s">
        <v>98</v>
      </c>
      <c r="U57" s="73" t="s">
        <v>98</v>
      </c>
      <c r="V57" s="73" t="s">
        <v>98</v>
      </c>
      <c r="W57" s="73" t="s">
        <v>98</v>
      </c>
      <c r="X57" s="73" t="s">
        <v>98</v>
      </c>
      <c r="Y57" s="73" t="s">
        <v>98</v>
      </c>
      <c r="Z57" s="73" t="s">
        <v>98</v>
      </c>
      <c r="AA57" s="73" t="s">
        <v>98</v>
      </c>
      <c r="AB57" s="73" t="s">
        <v>98</v>
      </c>
      <c r="AC57" s="73" t="s">
        <v>98</v>
      </c>
      <c r="AD57" s="73" t="s">
        <v>98</v>
      </c>
      <c r="AE57" s="73" t="s">
        <v>98</v>
      </c>
      <c r="AF57" s="73" t="s">
        <v>98</v>
      </c>
      <c r="AG57" s="61" t="s">
        <v>98</v>
      </c>
    </row>
    <row r="58" spans="1:33" ht="12.75">
      <c r="A58" s="10"/>
      <c r="B58" s="25" t="s">
        <v>112</v>
      </c>
      <c r="C58" s="12"/>
      <c r="D58" s="12"/>
      <c r="E58" s="13">
        <v>2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61"/>
    </row>
    <row r="59" spans="1:33" ht="13.5" thickBot="1">
      <c r="A59" s="14"/>
      <c r="B59" s="26" t="s">
        <v>113</v>
      </c>
      <c r="C59" s="15"/>
      <c r="D59" s="15"/>
      <c r="E59" s="16">
        <v>6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61"/>
    </row>
    <row r="60" spans="1:33" ht="12.75">
      <c r="A60" s="6">
        <v>10</v>
      </c>
      <c r="B60" s="7" t="s">
        <v>34</v>
      </c>
      <c r="C60" s="8"/>
      <c r="D60" s="8"/>
      <c r="E60" s="9"/>
      <c r="F60" s="1">
        <f>IF(F8="x",IF(F66="x",10,IF(F65="x",6,IF(F64="x",6,IF(F63="x",2,IF(F62="x",2,""))))),"")</f>
      </c>
      <c r="G60" s="1">
        <f>IF(G8="x",IF(G66="x",10,IF(G65="x",6,IF(G64="x",6,IF(G63="x",2,IF(G62="x",2,""))))),"")</f>
      </c>
      <c r="H60" s="1">
        <f aca="true" t="shared" si="14" ref="H60:AG60">IF(H8="x",IF(H66="x",10,IF(H65="x",6,IF(H64="x",6,IF(H63="x",2,IF(H62="x",2,""))))),"")</f>
      </c>
      <c r="I60" s="1">
        <f t="shared" si="14"/>
      </c>
      <c r="J60" s="1">
        <f t="shared" si="14"/>
        <v>6</v>
      </c>
      <c r="K60" s="1">
        <f t="shared" si="14"/>
      </c>
      <c r="L60" s="1">
        <f t="shared" si="14"/>
      </c>
      <c r="M60" s="1">
        <f t="shared" si="14"/>
      </c>
      <c r="N60" s="1">
        <f t="shared" si="14"/>
      </c>
      <c r="O60" s="1">
        <f t="shared" si="14"/>
        <v>10</v>
      </c>
      <c r="P60" s="1">
        <f t="shared" si="14"/>
      </c>
      <c r="Q60" s="1">
        <f t="shared" si="14"/>
      </c>
      <c r="R60" s="1">
        <f t="shared" si="14"/>
      </c>
      <c r="S60" s="1">
        <f t="shared" si="14"/>
      </c>
      <c r="T60" s="1">
        <f t="shared" si="14"/>
      </c>
      <c r="U60" s="1">
        <f t="shared" si="14"/>
      </c>
      <c r="V60" s="1">
        <f t="shared" si="14"/>
      </c>
      <c r="W60" s="1">
        <f t="shared" si="14"/>
      </c>
      <c r="X60" s="1">
        <f t="shared" si="14"/>
      </c>
      <c r="Y60" s="1">
        <f t="shared" si="14"/>
        <v>2</v>
      </c>
      <c r="Z60" s="1">
        <f t="shared" si="14"/>
      </c>
      <c r="AA60" s="1">
        <f t="shared" si="14"/>
      </c>
      <c r="AB60" s="1">
        <f t="shared" si="14"/>
      </c>
      <c r="AC60" s="1">
        <f t="shared" si="14"/>
      </c>
      <c r="AD60" s="1">
        <f t="shared" si="14"/>
      </c>
      <c r="AE60" s="1">
        <f t="shared" si="14"/>
      </c>
      <c r="AF60" s="1">
        <f t="shared" si="14"/>
      </c>
      <c r="AG60" s="1">
        <f t="shared" si="14"/>
      </c>
    </row>
    <row r="61" spans="1:33" ht="12.75">
      <c r="A61" s="10"/>
      <c r="B61" s="25" t="s">
        <v>83</v>
      </c>
      <c r="C61" s="12"/>
      <c r="D61" s="12"/>
      <c r="E61" s="13">
        <v>0</v>
      </c>
      <c r="F61" s="73" t="s">
        <v>98</v>
      </c>
      <c r="G61" s="73" t="s">
        <v>98</v>
      </c>
      <c r="H61" s="73" t="s">
        <v>98</v>
      </c>
      <c r="I61" s="73" t="s">
        <v>98</v>
      </c>
      <c r="J61" s="73" t="s">
        <v>98</v>
      </c>
      <c r="K61" s="73" t="s">
        <v>98</v>
      </c>
      <c r="L61" s="73" t="s">
        <v>98</v>
      </c>
      <c r="M61" s="73" t="s">
        <v>98</v>
      </c>
      <c r="N61" s="73" t="s">
        <v>98</v>
      </c>
      <c r="O61" s="73" t="s">
        <v>98</v>
      </c>
      <c r="P61" s="73" t="s">
        <v>98</v>
      </c>
      <c r="Q61" s="73" t="s">
        <v>98</v>
      </c>
      <c r="R61" s="73" t="s">
        <v>98</v>
      </c>
      <c r="S61" s="73" t="s">
        <v>98</v>
      </c>
      <c r="T61" s="73" t="s">
        <v>98</v>
      </c>
      <c r="U61" s="73" t="s">
        <v>98</v>
      </c>
      <c r="V61" s="73" t="s">
        <v>98</v>
      </c>
      <c r="W61" s="73" t="s">
        <v>98</v>
      </c>
      <c r="X61" s="73" t="s">
        <v>98</v>
      </c>
      <c r="Y61" s="73" t="s">
        <v>98</v>
      </c>
      <c r="Z61" s="73" t="s">
        <v>98</v>
      </c>
      <c r="AA61" s="73" t="s">
        <v>98</v>
      </c>
      <c r="AB61" s="73" t="s">
        <v>98</v>
      </c>
      <c r="AC61" s="73" t="s">
        <v>98</v>
      </c>
      <c r="AD61" s="73" t="s">
        <v>98</v>
      </c>
      <c r="AE61" s="73" t="s">
        <v>98</v>
      </c>
      <c r="AF61" s="73" t="s">
        <v>98</v>
      </c>
      <c r="AG61" s="73" t="s">
        <v>98</v>
      </c>
    </row>
    <row r="62" spans="1:33" ht="12.75">
      <c r="A62" s="10"/>
      <c r="B62" s="25" t="s">
        <v>84</v>
      </c>
      <c r="C62" s="12"/>
      <c r="D62" s="12"/>
      <c r="E62" s="13">
        <v>2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</row>
    <row r="63" spans="1:33" ht="12.75">
      <c r="A63" s="10"/>
      <c r="B63" s="25" t="s">
        <v>85</v>
      </c>
      <c r="C63" s="12"/>
      <c r="D63" s="12"/>
      <c r="E63" s="13">
        <v>2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 t="s">
        <v>98</v>
      </c>
      <c r="Z63" s="73"/>
      <c r="AA63" s="73"/>
      <c r="AB63" s="73"/>
      <c r="AC63" s="73"/>
      <c r="AD63" s="73"/>
      <c r="AE63" s="73"/>
      <c r="AF63" s="73"/>
      <c r="AG63" s="73"/>
    </row>
    <row r="64" spans="1:33" ht="12.75">
      <c r="A64" s="10"/>
      <c r="B64" s="25" t="s">
        <v>86</v>
      </c>
      <c r="C64" s="12"/>
      <c r="D64" s="12"/>
      <c r="E64" s="13">
        <v>6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12.75">
      <c r="A65" s="10"/>
      <c r="B65" s="25" t="s">
        <v>35</v>
      </c>
      <c r="C65" s="12"/>
      <c r="D65" s="12"/>
      <c r="E65" s="13">
        <v>6</v>
      </c>
      <c r="F65" s="73"/>
      <c r="G65" s="73"/>
      <c r="H65" s="73"/>
      <c r="I65" s="73"/>
      <c r="J65" s="73" t="s">
        <v>98</v>
      </c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13.5" thickBot="1">
      <c r="A66" s="14"/>
      <c r="B66" s="26" t="s">
        <v>36</v>
      </c>
      <c r="C66" s="15"/>
      <c r="D66" s="15"/>
      <c r="E66" s="16">
        <v>10</v>
      </c>
      <c r="F66" s="73"/>
      <c r="G66" s="73"/>
      <c r="H66" s="73"/>
      <c r="I66" s="73"/>
      <c r="J66" s="73"/>
      <c r="K66" s="73"/>
      <c r="L66" s="73"/>
      <c r="M66" s="73"/>
      <c r="N66" s="73"/>
      <c r="O66" s="73" t="s">
        <v>98</v>
      </c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ht="12.75">
      <c r="A67" s="6">
        <v>11</v>
      </c>
      <c r="B67" s="7" t="s">
        <v>116</v>
      </c>
      <c r="C67" s="8"/>
      <c r="D67" s="8"/>
      <c r="E67" s="9"/>
      <c r="F67" s="1">
        <f>IF(F8="x",IF(F71="x",10,IF(F70="x",6,IF(F69="x",4,""))),"")</f>
      </c>
      <c r="G67" s="1">
        <f>IF(G8="x",IF(G71="x",10,IF(G70="x",6,IF(G69="x",4,""))),"")</f>
      </c>
      <c r="H67" s="1">
        <f aca="true" t="shared" si="15" ref="H67:AG67">IF(H8="x",IF(H71="x",10,IF(H70="x",6,IF(H69="x",4,""))),"")</f>
      </c>
      <c r="I67" s="1">
        <f t="shared" si="15"/>
      </c>
      <c r="J67" s="1">
        <f t="shared" si="15"/>
        <v>6</v>
      </c>
      <c r="K67" s="1">
        <f t="shared" si="15"/>
        <v>4</v>
      </c>
      <c r="L67" s="1">
        <f t="shared" si="15"/>
      </c>
      <c r="M67" s="1">
        <f t="shared" si="15"/>
      </c>
      <c r="N67" s="1">
        <f t="shared" si="15"/>
        <v>10</v>
      </c>
      <c r="O67" s="1">
        <f t="shared" si="15"/>
        <v>10</v>
      </c>
      <c r="P67" s="1">
        <f t="shared" si="15"/>
        <v>10</v>
      </c>
      <c r="Q67" s="1">
        <f t="shared" si="15"/>
        <v>10</v>
      </c>
      <c r="R67" s="1">
        <f t="shared" si="15"/>
        <v>10</v>
      </c>
      <c r="S67" s="1">
        <f t="shared" si="15"/>
        <v>10</v>
      </c>
      <c r="T67" s="1">
        <f t="shared" si="15"/>
      </c>
      <c r="U67" s="1">
        <f t="shared" si="15"/>
        <v>10</v>
      </c>
      <c r="V67" s="1">
        <f t="shared" si="15"/>
        <v>10</v>
      </c>
      <c r="W67" s="1">
        <f t="shared" si="15"/>
        <v>10</v>
      </c>
      <c r="X67" s="1">
        <f t="shared" si="15"/>
        <v>10</v>
      </c>
      <c r="Y67" s="1">
        <f t="shared" si="15"/>
        <v>10</v>
      </c>
      <c r="Z67" s="1">
        <f t="shared" si="15"/>
        <v>10</v>
      </c>
      <c r="AA67" s="1">
        <f t="shared" si="15"/>
      </c>
      <c r="AB67" s="1">
        <f t="shared" si="15"/>
      </c>
      <c r="AC67" s="1">
        <f t="shared" si="15"/>
      </c>
      <c r="AD67" s="1">
        <f t="shared" si="15"/>
      </c>
      <c r="AE67" s="1">
        <f t="shared" si="15"/>
      </c>
      <c r="AF67" s="1">
        <f t="shared" si="15"/>
      </c>
      <c r="AG67" s="1">
        <f t="shared" si="15"/>
      </c>
    </row>
    <row r="68" spans="1:33" ht="12.75">
      <c r="A68" s="10"/>
      <c r="B68" s="25" t="s">
        <v>37</v>
      </c>
      <c r="C68" s="12"/>
      <c r="D68" s="12"/>
      <c r="E68" s="13">
        <v>0</v>
      </c>
      <c r="F68" s="73" t="s">
        <v>98</v>
      </c>
      <c r="G68" s="73" t="s">
        <v>98</v>
      </c>
      <c r="H68" s="73" t="s">
        <v>98</v>
      </c>
      <c r="I68" s="73" t="s">
        <v>98</v>
      </c>
      <c r="J68" s="73" t="s">
        <v>98</v>
      </c>
      <c r="K68" s="73" t="s">
        <v>98</v>
      </c>
      <c r="L68" s="73" t="s">
        <v>98</v>
      </c>
      <c r="M68" s="73" t="s">
        <v>98</v>
      </c>
      <c r="N68" s="73" t="s">
        <v>98</v>
      </c>
      <c r="O68" s="73" t="s">
        <v>98</v>
      </c>
      <c r="P68" s="73" t="s">
        <v>98</v>
      </c>
      <c r="Q68" s="73" t="s">
        <v>98</v>
      </c>
      <c r="R68" s="73" t="s">
        <v>98</v>
      </c>
      <c r="S68" s="73" t="s">
        <v>98</v>
      </c>
      <c r="T68" s="73" t="s">
        <v>98</v>
      </c>
      <c r="U68" s="73" t="s">
        <v>98</v>
      </c>
      <c r="V68" s="73" t="s">
        <v>98</v>
      </c>
      <c r="W68" s="73" t="s">
        <v>98</v>
      </c>
      <c r="X68" s="73" t="s">
        <v>98</v>
      </c>
      <c r="Y68" s="73" t="s">
        <v>98</v>
      </c>
      <c r="Z68" s="73" t="s">
        <v>98</v>
      </c>
      <c r="AA68" s="73" t="s">
        <v>98</v>
      </c>
      <c r="AB68" s="73" t="s">
        <v>98</v>
      </c>
      <c r="AC68" s="73" t="s">
        <v>98</v>
      </c>
      <c r="AD68" s="73" t="s">
        <v>98</v>
      </c>
      <c r="AE68" s="73" t="s">
        <v>98</v>
      </c>
      <c r="AF68" s="73" t="s">
        <v>98</v>
      </c>
      <c r="AG68" s="73" t="s">
        <v>98</v>
      </c>
    </row>
    <row r="69" spans="1:33" ht="12.75">
      <c r="A69" s="10"/>
      <c r="B69" s="25" t="s">
        <v>87</v>
      </c>
      <c r="C69" s="12"/>
      <c r="D69" s="12"/>
      <c r="E69" s="13">
        <v>4</v>
      </c>
      <c r="F69" s="73"/>
      <c r="G69" s="73"/>
      <c r="H69" s="73"/>
      <c r="I69" s="73"/>
      <c r="J69" s="73"/>
      <c r="K69" s="73" t="s">
        <v>98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33" ht="12.75">
      <c r="A70" s="10"/>
      <c r="B70" s="25" t="s">
        <v>88</v>
      </c>
      <c r="C70" s="12"/>
      <c r="D70" s="12"/>
      <c r="E70" s="13">
        <v>6</v>
      </c>
      <c r="F70" s="73"/>
      <c r="G70" s="73"/>
      <c r="H70" s="73"/>
      <c r="I70" s="73"/>
      <c r="J70" s="73" t="s">
        <v>98</v>
      </c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</row>
    <row r="71" spans="1:33" ht="13.5" thickBot="1">
      <c r="A71" s="14"/>
      <c r="B71" s="26" t="s">
        <v>89</v>
      </c>
      <c r="C71" s="15"/>
      <c r="D71" s="15"/>
      <c r="E71" s="16">
        <v>10</v>
      </c>
      <c r="F71" s="73"/>
      <c r="G71" s="73"/>
      <c r="H71" s="73"/>
      <c r="I71" s="73"/>
      <c r="J71" s="73"/>
      <c r="K71" s="73"/>
      <c r="L71" s="73"/>
      <c r="M71" s="73"/>
      <c r="N71" s="73" t="s">
        <v>98</v>
      </c>
      <c r="O71" s="73" t="s">
        <v>98</v>
      </c>
      <c r="P71" s="73" t="s">
        <v>98</v>
      </c>
      <c r="Q71" s="73" t="s">
        <v>98</v>
      </c>
      <c r="R71" s="73" t="s">
        <v>98</v>
      </c>
      <c r="S71" s="73" t="s">
        <v>98</v>
      </c>
      <c r="T71" s="73" t="s">
        <v>98</v>
      </c>
      <c r="U71" s="73" t="s">
        <v>98</v>
      </c>
      <c r="V71" s="73" t="s">
        <v>98</v>
      </c>
      <c r="W71" s="73" t="s">
        <v>98</v>
      </c>
      <c r="X71" s="73" t="s">
        <v>98</v>
      </c>
      <c r="Y71" s="73" t="s">
        <v>98</v>
      </c>
      <c r="Z71" s="73" t="s">
        <v>98</v>
      </c>
      <c r="AA71" s="73"/>
      <c r="AB71" s="73"/>
      <c r="AC71" s="73"/>
      <c r="AD71" s="73"/>
      <c r="AE71" s="73"/>
      <c r="AF71" s="73"/>
      <c r="AG71" s="73"/>
    </row>
    <row r="72" spans="1:33" ht="12.75">
      <c r="A72" s="6">
        <v>12</v>
      </c>
      <c r="B72" s="7" t="s">
        <v>38</v>
      </c>
      <c r="C72" s="8"/>
      <c r="D72" s="8"/>
      <c r="E72" s="9"/>
      <c r="F72" s="1">
        <f>IF(F8="x",IF(F75="x",6,IF(F74="x",2,"")),"")</f>
      </c>
      <c r="G72" s="1">
        <f>IF(G8="x",IF(G75="x",6,IF(G74="x",2,"")),"")</f>
      </c>
      <c r="H72" s="1">
        <f aca="true" t="shared" si="16" ref="H72:AG72">IF(H8="x",IF(H75="x",6,IF(H74="x",2,"")),"")</f>
      </c>
      <c r="I72" s="1">
        <f t="shared" si="16"/>
      </c>
      <c r="J72" s="1">
        <f t="shared" si="16"/>
      </c>
      <c r="K72" s="1">
        <f t="shared" si="16"/>
      </c>
      <c r="L72" s="1">
        <f t="shared" si="16"/>
      </c>
      <c r="M72" s="1">
        <f t="shared" si="16"/>
      </c>
      <c r="N72" s="1">
        <f t="shared" si="16"/>
      </c>
      <c r="O72" s="1">
        <f t="shared" si="16"/>
      </c>
      <c r="P72" s="1">
        <f t="shared" si="16"/>
        <v>6</v>
      </c>
      <c r="Q72" s="1">
        <f t="shared" si="16"/>
        <v>6</v>
      </c>
      <c r="R72" s="1">
        <f t="shared" si="16"/>
        <v>6</v>
      </c>
      <c r="S72" s="1">
        <f t="shared" si="16"/>
        <v>6</v>
      </c>
      <c r="T72" s="1">
        <f t="shared" si="16"/>
      </c>
      <c r="U72" s="1">
        <f t="shared" si="16"/>
        <v>6</v>
      </c>
      <c r="V72" s="1">
        <f t="shared" si="16"/>
        <v>6</v>
      </c>
      <c r="W72" s="1">
        <f t="shared" si="16"/>
        <v>6</v>
      </c>
      <c r="X72" s="1">
        <f t="shared" si="16"/>
        <v>6</v>
      </c>
      <c r="Y72" s="1">
        <f t="shared" si="16"/>
        <v>6</v>
      </c>
      <c r="Z72" s="1">
        <f t="shared" si="16"/>
        <v>6</v>
      </c>
      <c r="AA72" s="1">
        <f t="shared" si="16"/>
      </c>
      <c r="AB72" s="1">
        <f t="shared" si="16"/>
      </c>
      <c r="AC72" s="1">
        <f t="shared" si="16"/>
      </c>
      <c r="AD72" s="1">
        <f t="shared" si="16"/>
      </c>
      <c r="AE72" s="1">
        <f t="shared" si="16"/>
      </c>
      <c r="AF72" s="1">
        <f t="shared" si="16"/>
      </c>
      <c r="AG72" s="1">
        <f t="shared" si="16"/>
      </c>
    </row>
    <row r="73" spans="1:33" ht="12.75">
      <c r="A73" s="10"/>
      <c r="B73" s="25" t="s">
        <v>119</v>
      </c>
      <c r="C73" s="12"/>
      <c r="D73" s="12"/>
      <c r="E73" s="13">
        <v>0</v>
      </c>
      <c r="F73" s="73" t="s">
        <v>98</v>
      </c>
      <c r="G73" s="73" t="s">
        <v>98</v>
      </c>
      <c r="H73" s="73" t="s">
        <v>98</v>
      </c>
      <c r="I73" s="73" t="s">
        <v>98</v>
      </c>
      <c r="J73" s="73" t="s">
        <v>98</v>
      </c>
      <c r="K73" s="73" t="s">
        <v>98</v>
      </c>
      <c r="L73" s="73" t="s">
        <v>98</v>
      </c>
      <c r="M73" s="73" t="s">
        <v>98</v>
      </c>
      <c r="N73" s="73" t="s">
        <v>98</v>
      </c>
      <c r="O73" s="73" t="s">
        <v>98</v>
      </c>
      <c r="P73" s="73" t="s">
        <v>98</v>
      </c>
      <c r="Q73" s="73" t="s">
        <v>98</v>
      </c>
      <c r="R73" s="73" t="s">
        <v>98</v>
      </c>
      <c r="S73" s="73" t="s">
        <v>98</v>
      </c>
      <c r="T73" s="73" t="s">
        <v>98</v>
      </c>
      <c r="U73" s="73" t="s">
        <v>98</v>
      </c>
      <c r="V73" s="73" t="s">
        <v>98</v>
      </c>
      <c r="W73" s="73" t="s">
        <v>98</v>
      </c>
      <c r="X73" s="73" t="s">
        <v>98</v>
      </c>
      <c r="Y73" s="73" t="s">
        <v>98</v>
      </c>
      <c r="Z73" s="73" t="s">
        <v>98</v>
      </c>
      <c r="AA73" s="73" t="s">
        <v>98</v>
      </c>
      <c r="AB73" s="73" t="s">
        <v>98</v>
      </c>
      <c r="AC73" s="73" t="s">
        <v>98</v>
      </c>
      <c r="AD73" s="73" t="s">
        <v>98</v>
      </c>
      <c r="AE73" s="73" t="s">
        <v>98</v>
      </c>
      <c r="AF73" s="73" t="s">
        <v>98</v>
      </c>
      <c r="AG73" s="73" t="s">
        <v>98</v>
      </c>
    </row>
    <row r="74" spans="1:33" ht="12.75">
      <c r="A74" s="10"/>
      <c r="B74" s="25" t="s">
        <v>117</v>
      </c>
      <c r="C74" s="12"/>
      <c r="D74" s="12"/>
      <c r="E74" s="13">
        <v>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</row>
    <row r="75" spans="1:33" ht="13.5" thickBot="1">
      <c r="A75" s="14"/>
      <c r="B75" s="26" t="s">
        <v>118</v>
      </c>
      <c r="C75" s="15"/>
      <c r="D75" s="15"/>
      <c r="E75" s="16">
        <v>6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 t="s">
        <v>98</v>
      </c>
      <c r="Q75" s="73" t="s">
        <v>98</v>
      </c>
      <c r="R75" s="73" t="s">
        <v>98</v>
      </c>
      <c r="S75" s="73" t="s">
        <v>98</v>
      </c>
      <c r="T75" s="73" t="s">
        <v>98</v>
      </c>
      <c r="U75" s="73" t="s">
        <v>98</v>
      </c>
      <c r="V75" s="73" t="s">
        <v>98</v>
      </c>
      <c r="W75" s="73" t="s">
        <v>98</v>
      </c>
      <c r="X75" s="73" t="s">
        <v>98</v>
      </c>
      <c r="Y75" s="73" t="s">
        <v>98</v>
      </c>
      <c r="Z75" s="73" t="s">
        <v>98</v>
      </c>
      <c r="AA75" s="73"/>
      <c r="AB75" s="73"/>
      <c r="AC75" s="73"/>
      <c r="AD75" s="73"/>
      <c r="AE75" s="73"/>
      <c r="AF75" s="73"/>
      <c r="AG75" s="73"/>
    </row>
    <row r="76" spans="1:33" ht="25.5">
      <c r="A76" s="6">
        <v>13</v>
      </c>
      <c r="B76" s="7" t="s">
        <v>39</v>
      </c>
      <c r="C76" s="8"/>
      <c r="D76" s="8"/>
      <c r="E76" s="9"/>
      <c r="F76" s="1">
        <f>IF(F8="x",IF(F78="x",4,""),"")</f>
      </c>
      <c r="G76" s="1">
        <f>IF(G8="x",IF(G78="x",4,""),"")</f>
      </c>
      <c r="H76" s="1">
        <f aca="true" t="shared" si="17" ref="H76:AG76">IF(H8="x",IF(H78="x",4,""),"")</f>
      </c>
      <c r="I76" s="1">
        <f t="shared" si="17"/>
      </c>
      <c r="J76" s="1">
        <f t="shared" si="17"/>
      </c>
      <c r="K76" s="1">
        <f t="shared" si="17"/>
      </c>
      <c r="L76" s="1">
        <f t="shared" si="17"/>
      </c>
      <c r="M76" s="1">
        <f t="shared" si="17"/>
      </c>
      <c r="N76" s="1">
        <f t="shared" si="17"/>
      </c>
      <c r="O76" s="1">
        <f t="shared" si="17"/>
      </c>
      <c r="P76" s="1">
        <f t="shared" si="17"/>
      </c>
      <c r="Q76" s="1">
        <f t="shared" si="17"/>
      </c>
      <c r="R76" s="1">
        <f t="shared" si="17"/>
      </c>
      <c r="S76" s="1">
        <f t="shared" si="17"/>
      </c>
      <c r="T76" s="1">
        <f t="shared" si="17"/>
      </c>
      <c r="U76" s="1">
        <f t="shared" si="17"/>
      </c>
      <c r="V76" s="1">
        <f t="shared" si="17"/>
      </c>
      <c r="W76" s="1">
        <f t="shared" si="17"/>
      </c>
      <c r="X76" s="1">
        <f t="shared" si="17"/>
      </c>
      <c r="Y76" s="1">
        <f t="shared" si="17"/>
      </c>
      <c r="Z76" s="1">
        <f t="shared" si="17"/>
      </c>
      <c r="AA76" s="1">
        <f t="shared" si="17"/>
      </c>
      <c r="AB76" s="1">
        <f t="shared" si="17"/>
      </c>
      <c r="AC76" s="1">
        <f t="shared" si="17"/>
      </c>
      <c r="AD76" s="1">
        <f t="shared" si="17"/>
      </c>
      <c r="AE76" s="1">
        <f t="shared" si="17"/>
      </c>
      <c r="AF76" s="1">
        <f t="shared" si="17"/>
      </c>
      <c r="AG76" s="1">
        <f t="shared" si="17"/>
      </c>
    </row>
    <row r="77" spans="1:33" ht="12.75">
      <c r="A77" s="10"/>
      <c r="B77" s="25" t="s">
        <v>121</v>
      </c>
      <c r="C77" s="12"/>
      <c r="D77" s="12"/>
      <c r="E77" s="13">
        <v>0</v>
      </c>
      <c r="F77" s="73" t="s">
        <v>98</v>
      </c>
      <c r="G77" s="73" t="s">
        <v>98</v>
      </c>
      <c r="H77" s="73" t="s">
        <v>98</v>
      </c>
      <c r="I77" s="73" t="s">
        <v>98</v>
      </c>
      <c r="J77" s="73" t="s">
        <v>98</v>
      </c>
      <c r="K77" s="73" t="s">
        <v>98</v>
      </c>
      <c r="L77" s="73" t="s">
        <v>98</v>
      </c>
      <c r="M77" s="73" t="s">
        <v>98</v>
      </c>
      <c r="N77" s="73" t="s">
        <v>98</v>
      </c>
      <c r="O77" s="73" t="s">
        <v>98</v>
      </c>
      <c r="P77" s="73" t="s">
        <v>98</v>
      </c>
      <c r="Q77" s="73" t="s">
        <v>98</v>
      </c>
      <c r="R77" s="73" t="s">
        <v>98</v>
      </c>
      <c r="S77" s="73" t="s">
        <v>98</v>
      </c>
      <c r="T77" s="73" t="s">
        <v>98</v>
      </c>
      <c r="U77" s="73" t="s">
        <v>98</v>
      </c>
      <c r="V77" s="73" t="s">
        <v>98</v>
      </c>
      <c r="W77" s="73" t="s">
        <v>98</v>
      </c>
      <c r="X77" s="73" t="s">
        <v>98</v>
      </c>
      <c r="Y77" s="73" t="s">
        <v>98</v>
      </c>
      <c r="Z77" s="73" t="s">
        <v>98</v>
      </c>
      <c r="AA77" s="73" t="s">
        <v>98</v>
      </c>
      <c r="AB77" s="73" t="s">
        <v>98</v>
      </c>
      <c r="AC77" s="73" t="s">
        <v>98</v>
      </c>
      <c r="AD77" s="73" t="s">
        <v>98</v>
      </c>
      <c r="AE77" s="73" t="s">
        <v>98</v>
      </c>
      <c r="AF77" s="73" t="s">
        <v>98</v>
      </c>
      <c r="AG77" s="73" t="s">
        <v>98</v>
      </c>
    </row>
    <row r="78" spans="1:33" ht="13.5" thickBot="1">
      <c r="A78" s="14"/>
      <c r="B78" s="26" t="s">
        <v>120</v>
      </c>
      <c r="C78" s="15"/>
      <c r="D78" s="15"/>
      <c r="E78" s="16">
        <v>4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</row>
    <row r="79" spans="1:33" ht="12.75">
      <c r="A79" s="6">
        <v>14</v>
      </c>
      <c r="B79" s="7" t="s">
        <v>40</v>
      </c>
      <c r="C79" s="8"/>
      <c r="D79" s="8"/>
      <c r="E79" s="9"/>
      <c r="F79" s="1">
        <f>IF(F8="x",IF(F82="x",8,IF(F81="x",2,"")),"")</f>
      </c>
      <c r="G79" s="1">
        <f aca="true" t="shared" si="18" ref="G79:AG79">IF(G8="x",IF(G82="x",8,IF(G81="x",2,"")),"")</f>
      </c>
      <c r="H79" s="1">
        <f t="shared" si="18"/>
      </c>
      <c r="I79" s="1">
        <f t="shared" si="18"/>
      </c>
      <c r="J79" s="1">
        <f t="shared" si="18"/>
      </c>
      <c r="K79" s="1">
        <f t="shared" si="18"/>
      </c>
      <c r="L79" s="1">
        <f t="shared" si="18"/>
      </c>
      <c r="M79" s="1">
        <f t="shared" si="18"/>
      </c>
      <c r="N79" s="1">
        <f t="shared" si="18"/>
      </c>
      <c r="O79" s="1">
        <f t="shared" si="18"/>
      </c>
      <c r="P79" s="1">
        <f t="shared" si="18"/>
      </c>
      <c r="Q79" s="1">
        <f t="shared" si="18"/>
      </c>
      <c r="R79" s="1">
        <f t="shared" si="18"/>
      </c>
      <c r="S79" s="1">
        <f t="shared" si="18"/>
      </c>
      <c r="T79" s="1">
        <f t="shared" si="18"/>
      </c>
      <c r="U79" s="1">
        <f t="shared" si="18"/>
      </c>
      <c r="V79" s="1">
        <f t="shared" si="18"/>
      </c>
      <c r="W79" s="1">
        <f t="shared" si="18"/>
      </c>
      <c r="X79" s="1">
        <f t="shared" si="18"/>
      </c>
      <c r="Y79" s="1">
        <f t="shared" si="18"/>
      </c>
      <c r="Z79" s="1">
        <f t="shared" si="18"/>
      </c>
      <c r="AA79" s="1">
        <f t="shared" si="18"/>
      </c>
      <c r="AB79" s="1">
        <f t="shared" si="18"/>
      </c>
      <c r="AC79" s="1">
        <f t="shared" si="18"/>
      </c>
      <c r="AD79" s="1">
        <f t="shared" si="18"/>
      </c>
      <c r="AE79" s="1">
        <f t="shared" si="18"/>
      </c>
      <c r="AF79" s="1">
        <f t="shared" si="18"/>
      </c>
      <c r="AG79" s="1">
        <f t="shared" si="18"/>
      </c>
    </row>
    <row r="80" spans="1:33" ht="22.5">
      <c r="A80" s="10"/>
      <c r="B80" s="11" t="s">
        <v>41</v>
      </c>
      <c r="C80" s="12"/>
      <c r="D80" s="12"/>
      <c r="E80" s="13">
        <v>0</v>
      </c>
      <c r="F80" s="73" t="s">
        <v>98</v>
      </c>
      <c r="G80" s="73" t="s">
        <v>98</v>
      </c>
      <c r="H80" s="73" t="s">
        <v>98</v>
      </c>
      <c r="I80" s="73" t="s">
        <v>98</v>
      </c>
      <c r="J80" s="73" t="s">
        <v>98</v>
      </c>
      <c r="K80" s="73" t="s">
        <v>98</v>
      </c>
      <c r="L80" s="73" t="s">
        <v>98</v>
      </c>
      <c r="M80" s="73" t="s">
        <v>98</v>
      </c>
      <c r="N80" s="73" t="s">
        <v>98</v>
      </c>
      <c r="O80" s="73" t="s">
        <v>98</v>
      </c>
      <c r="P80" s="73" t="s">
        <v>98</v>
      </c>
      <c r="Q80" s="73" t="s">
        <v>98</v>
      </c>
      <c r="R80" s="73" t="s">
        <v>98</v>
      </c>
      <c r="S80" s="73" t="s">
        <v>98</v>
      </c>
      <c r="T80" s="73" t="s">
        <v>98</v>
      </c>
      <c r="U80" s="73" t="s">
        <v>98</v>
      </c>
      <c r="V80" s="73" t="s">
        <v>98</v>
      </c>
      <c r="W80" s="73" t="s">
        <v>98</v>
      </c>
      <c r="X80" s="73" t="s">
        <v>98</v>
      </c>
      <c r="Y80" s="73" t="s">
        <v>98</v>
      </c>
      <c r="Z80" s="73" t="s">
        <v>98</v>
      </c>
      <c r="AA80" s="73" t="s">
        <v>98</v>
      </c>
      <c r="AB80" s="73" t="s">
        <v>98</v>
      </c>
      <c r="AC80" s="73" t="s">
        <v>98</v>
      </c>
      <c r="AD80" s="73" t="s">
        <v>98</v>
      </c>
      <c r="AE80" s="73" t="s">
        <v>98</v>
      </c>
      <c r="AF80" s="73" t="s">
        <v>98</v>
      </c>
      <c r="AG80" s="73" t="s">
        <v>98</v>
      </c>
    </row>
    <row r="81" spans="1:33" ht="22.5">
      <c r="A81" s="10"/>
      <c r="B81" s="11" t="s">
        <v>94</v>
      </c>
      <c r="C81" s="12"/>
      <c r="D81" s="12"/>
      <c r="E81" s="13">
        <v>2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</row>
    <row r="82" spans="1:33" ht="23.25" thickBot="1">
      <c r="A82" s="14"/>
      <c r="B82" s="31" t="s">
        <v>95</v>
      </c>
      <c r="C82" s="15"/>
      <c r="D82" s="15"/>
      <c r="E82" s="16">
        <v>8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</row>
    <row r="83" spans="1:33" ht="12.75">
      <c r="A83" s="6">
        <v>15</v>
      </c>
      <c r="B83" s="7" t="s">
        <v>42</v>
      </c>
      <c r="C83" s="8"/>
      <c r="D83" s="8"/>
      <c r="E83" s="9"/>
      <c r="F83" s="1">
        <f>IF(F8="x",IF(F86="x",13,IF(F85="x",6,"")),"")</f>
      </c>
      <c r="G83" s="1">
        <f>IF(G8="x",IF(G86="x",13,IF(G85="x",6,"")),"")</f>
      </c>
      <c r="H83" s="1">
        <f aca="true" t="shared" si="19" ref="H83:AG83">IF(H8="x",IF(H86="x",13,IF(H85="x",6,"")),"")</f>
      </c>
      <c r="I83" s="1">
        <f t="shared" si="19"/>
      </c>
      <c r="J83" s="1">
        <f t="shared" si="19"/>
      </c>
      <c r="K83" s="1">
        <f t="shared" si="19"/>
      </c>
      <c r="L83" s="1">
        <f t="shared" si="19"/>
      </c>
      <c r="M83" s="1">
        <f t="shared" si="19"/>
      </c>
      <c r="N83" s="1">
        <f t="shared" si="19"/>
      </c>
      <c r="O83" s="1">
        <f t="shared" si="19"/>
      </c>
      <c r="P83" s="1">
        <f t="shared" si="19"/>
      </c>
      <c r="Q83" s="1">
        <f t="shared" si="19"/>
      </c>
      <c r="R83" s="1">
        <f t="shared" si="19"/>
      </c>
      <c r="S83" s="1">
        <f t="shared" si="19"/>
      </c>
      <c r="T83" s="1">
        <f t="shared" si="19"/>
      </c>
      <c r="U83" s="1">
        <f t="shared" si="19"/>
      </c>
      <c r="V83" s="1">
        <f t="shared" si="19"/>
      </c>
      <c r="W83" s="1">
        <f t="shared" si="19"/>
      </c>
      <c r="X83" s="1">
        <f t="shared" si="19"/>
      </c>
      <c r="Y83" s="1">
        <f t="shared" si="19"/>
      </c>
      <c r="Z83" s="1">
        <f t="shared" si="19"/>
      </c>
      <c r="AA83" s="1">
        <f t="shared" si="19"/>
      </c>
      <c r="AB83" s="1">
        <f t="shared" si="19"/>
      </c>
      <c r="AC83" s="1">
        <f t="shared" si="19"/>
      </c>
      <c r="AD83" s="1">
        <f t="shared" si="19"/>
      </c>
      <c r="AE83" s="1">
        <f t="shared" si="19"/>
      </c>
      <c r="AF83" s="1">
        <f t="shared" si="19"/>
      </c>
      <c r="AG83" s="1">
        <f t="shared" si="19"/>
      </c>
    </row>
    <row r="84" spans="1:33" ht="12.75">
      <c r="A84" s="10"/>
      <c r="B84" s="25" t="s">
        <v>93</v>
      </c>
      <c r="C84" s="12"/>
      <c r="D84" s="12"/>
      <c r="E84" s="13">
        <v>0</v>
      </c>
      <c r="F84" s="73" t="s">
        <v>98</v>
      </c>
      <c r="G84" s="73" t="s">
        <v>98</v>
      </c>
      <c r="H84" s="73" t="s">
        <v>98</v>
      </c>
      <c r="I84" s="73" t="s">
        <v>98</v>
      </c>
      <c r="J84" s="73" t="s">
        <v>98</v>
      </c>
      <c r="K84" s="73" t="s">
        <v>98</v>
      </c>
      <c r="L84" s="73" t="s">
        <v>98</v>
      </c>
      <c r="M84" s="73" t="s">
        <v>98</v>
      </c>
      <c r="N84" s="73" t="s">
        <v>98</v>
      </c>
      <c r="O84" s="73" t="s">
        <v>98</v>
      </c>
      <c r="P84" s="73" t="s">
        <v>98</v>
      </c>
      <c r="Q84" s="73" t="s">
        <v>98</v>
      </c>
      <c r="R84" s="73" t="s">
        <v>98</v>
      </c>
      <c r="S84" s="73" t="s">
        <v>98</v>
      </c>
      <c r="T84" s="73" t="s">
        <v>98</v>
      </c>
      <c r="U84" s="73" t="s">
        <v>98</v>
      </c>
      <c r="V84" s="73" t="s">
        <v>98</v>
      </c>
      <c r="W84" s="73" t="s">
        <v>98</v>
      </c>
      <c r="X84" s="73" t="s">
        <v>98</v>
      </c>
      <c r="Y84" s="73" t="s">
        <v>98</v>
      </c>
      <c r="Z84" s="73" t="s">
        <v>98</v>
      </c>
      <c r="AA84" s="73" t="s">
        <v>98</v>
      </c>
      <c r="AB84" s="73" t="s">
        <v>98</v>
      </c>
      <c r="AC84" s="73" t="s">
        <v>98</v>
      </c>
      <c r="AD84" s="73" t="s">
        <v>98</v>
      </c>
      <c r="AE84" s="73" t="s">
        <v>98</v>
      </c>
      <c r="AF84" s="73" t="s">
        <v>98</v>
      </c>
      <c r="AG84" s="73" t="s">
        <v>98</v>
      </c>
    </row>
    <row r="85" spans="1:33" ht="12.75">
      <c r="A85" s="10"/>
      <c r="B85" s="25" t="s">
        <v>92</v>
      </c>
      <c r="C85" s="12"/>
      <c r="D85" s="12"/>
      <c r="E85" s="13">
        <v>6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</row>
    <row r="86" spans="1:33" ht="13.5" thickBot="1">
      <c r="A86" s="14"/>
      <c r="B86" s="26" t="s">
        <v>43</v>
      </c>
      <c r="C86" s="15"/>
      <c r="D86" s="15"/>
      <c r="E86" s="16">
        <v>13</v>
      </c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</row>
    <row r="87" spans="1:33" ht="12.75">
      <c r="A87" s="6"/>
      <c r="B87" s="7"/>
      <c r="C87" s="8"/>
      <c r="D87" s="8"/>
      <c r="E87" s="39"/>
      <c r="F87" s="63">
        <f>IF(F8="x",IF(F88="x",5,""),"")</f>
      </c>
      <c r="G87" s="8">
        <f aca="true" t="shared" si="20" ref="G87:AG87">IF(G8="x",IF(G88="x",5,""),"")</f>
      </c>
      <c r="H87" s="8">
        <f t="shared" si="20"/>
      </c>
      <c r="I87" s="8">
        <f t="shared" si="20"/>
        <v>5</v>
      </c>
      <c r="J87" s="8">
        <f t="shared" si="20"/>
        <v>5</v>
      </c>
      <c r="K87" s="8">
        <f t="shared" si="20"/>
        <v>5</v>
      </c>
      <c r="L87" s="8">
        <f t="shared" si="20"/>
        <v>5</v>
      </c>
      <c r="M87" s="8">
        <f t="shared" si="20"/>
      </c>
      <c r="N87" s="8">
        <f t="shared" si="20"/>
      </c>
      <c r="O87" s="8">
        <f t="shared" si="20"/>
      </c>
      <c r="P87" s="8">
        <f t="shared" si="20"/>
      </c>
      <c r="Q87" s="8">
        <f t="shared" si="20"/>
      </c>
      <c r="R87" s="8">
        <f t="shared" si="20"/>
      </c>
      <c r="S87" s="8">
        <f t="shared" si="20"/>
      </c>
      <c r="T87" s="8">
        <f t="shared" si="20"/>
      </c>
      <c r="U87" s="8">
        <f t="shared" si="20"/>
      </c>
      <c r="V87" s="8">
        <f t="shared" si="20"/>
      </c>
      <c r="W87" s="8">
        <f t="shared" si="20"/>
      </c>
      <c r="X87" s="8">
        <f t="shared" si="20"/>
      </c>
      <c r="Y87" s="8">
        <f t="shared" si="20"/>
      </c>
      <c r="Z87" s="8">
        <f t="shared" si="20"/>
      </c>
      <c r="AA87" s="8">
        <f t="shared" si="20"/>
      </c>
      <c r="AB87" s="8">
        <f t="shared" si="20"/>
      </c>
      <c r="AC87" s="8">
        <f t="shared" si="20"/>
      </c>
      <c r="AD87" s="8">
        <f t="shared" si="20"/>
      </c>
      <c r="AE87" s="8">
        <f t="shared" si="20"/>
      </c>
      <c r="AF87" s="8">
        <f t="shared" si="20"/>
      </c>
      <c r="AG87" s="64">
        <f t="shared" si="20"/>
      </c>
    </row>
    <row r="88" spans="1:33" ht="26.25" thickBot="1">
      <c r="A88" s="3">
        <v>16</v>
      </c>
      <c r="B88" s="62" t="s">
        <v>44</v>
      </c>
      <c r="E88" s="18">
        <v>5</v>
      </c>
      <c r="F88" s="78"/>
      <c r="G88" s="79"/>
      <c r="H88" s="79"/>
      <c r="I88" s="79" t="s">
        <v>98</v>
      </c>
      <c r="J88" s="79" t="s">
        <v>98</v>
      </c>
      <c r="K88" s="79" t="s">
        <v>98</v>
      </c>
      <c r="L88" s="79" t="s">
        <v>98</v>
      </c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80"/>
    </row>
    <row r="89" spans="1:33" ht="12.75">
      <c r="A89" s="6"/>
      <c r="B89" s="7"/>
      <c r="C89" s="8"/>
      <c r="D89" s="8"/>
      <c r="E89" s="39"/>
      <c r="F89" s="63">
        <f>IF(F8="x",IF(F8="x",IF(F90="x",4,""),""),"")</f>
      </c>
      <c r="G89" s="8">
        <f aca="true" t="shared" si="21" ref="G89:AG89">IF(G8="x",IF(G8="x",IF(G90="x",4,""),""),"")</f>
        <v>4</v>
      </c>
      <c r="H89" s="8">
        <f t="shared" si="21"/>
        <v>4</v>
      </c>
      <c r="I89" s="8">
        <f t="shared" si="21"/>
        <v>4</v>
      </c>
      <c r="J89" s="8">
        <f t="shared" si="21"/>
        <v>4</v>
      </c>
      <c r="K89" s="8">
        <f t="shared" si="21"/>
        <v>4</v>
      </c>
      <c r="L89" s="8">
        <f t="shared" si="21"/>
        <v>4</v>
      </c>
      <c r="M89" s="8">
        <f t="shared" si="21"/>
      </c>
      <c r="N89" s="8">
        <f t="shared" si="21"/>
      </c>
      <c r="O89" s="8">
        <f t="shared" si="21"/>
      </c>
      <c r="P89" s="8">
        <f t="shared" si="21"/>
      </c>
      <c r="Q89" s="8">
        <f t="shared" si="21"/>
      </c>
      <c r="R89" s="8">
        <f t="shared" si="21"/>
      </c>
      <c r="S89" s="8">
        <f t="shared" si="21"/>
      </c>
      <c r="T89" s="8">
        <f t="shared" si="21"/>
      </c>
      <c r="U89" s="8">
        <f t="shared" si="21"/>
      </c>
      <c r="V89" s="8">
        <f t="shared" si="21"/>
      </c>
      <c r="W89" s="8">
        <f t="shared" si="21"/>
      </c>
      <c r="X89" s="8">
        <f t="shared" si="21"/>
      </c>
      <c r="Y89" s="8">
        <f t="shared" si="21"/>
      </c>
      <c r="Z89" s="8">
        <f t="shared" si="21"/>
      </c>
      <c r="AA89" s="8">
        <f t="shared" si="21"/>
      </c>
      <c r="AB89" s="8">
        <f t="shared" si="21"/>
      </c>
      <c r="AC89" s="8">
        <f t="shared" si="21"/>
      </c>
      <c r="AD89" s="8">
        <f t="shared" si="21"/>
      </c>
      <c r="AE89" s="8">
        <f t="shared" si="21"/>
      </c>
      <c r="AF89" s="8">
        <f t="shared" si="21"/>
      </c>
      <c r="AG89" s="64">
        <f t="shared" si="21"/>
      </c>
    </row>
    <row r="90" spans="1:33" ht="39" thickBot="1">
      <c r="A90" s="10">
        <v>17</v>
      </c>
      <c r="B90" s="27" t="s">
        <v>45</v>
      </c>
      <c r="C90" s="104" t="s">
        <v>46</v>
      </c>
      <c r="D90" s="105"/>
      <c r="E90" s="18">
        <v>4</v>
      </c>
      <c r="F90" s="81"/>
      <c r="G90" s="82" t="s">
        <v>98</v>
      </c>
      <c r="H90" s="82" t="s">
        <v>98</v>
      </c>
      <c r="I90" s="82" t="s">
        <v>98</v>
      </c>
      <c r="J90" s="82" t="s">
        <v>98</v>
      </c>
      <c r="K90" s="82" t="s">
        <v>98</v>
      </c>
      <c r="L90" s="82" t="s">
        <v>98</v>
      </c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3"/>
    </row>
    <row r="91" spans="1:33" ht="12.75">
      <c r="A91" s="6"/>
      <c r="B91" s="7"/>
      <c r="C91" s="67"/>
      <c r="D91" s="68"/>
      <c r="E91" s="9"/>
      <c r="F91" s="63">
        <f>IF(F8="x",IF(F92="x",4,""),"")</f>
        <v>4</v>
      </c>
      <c r="G91" s="8">
        <f aca="true" t="shared" si="22" ref="G91:AG91">IF(G8="x",IF(G92="x",4,""),"")</f>
      </c>
      <c r="H91" s="8">
        <f t="shared" si="22"/>
      </c>
      <c r="I91" s="8">
        <f t="shared" si="22"/>
      </c>
      <c r="J91" s="8">
        <f t="shared" si="22"/>
      </c>
      <c r="K91" s="8">
        <f t="shared" si="22"/>
      </c>
      <c r="L91" s="8">
        <f t="shared" si="22"/>
      </c>
      <c r="M91" s="8">
        <f t="shared" si="22"/>
      </c>
      <c r="N91" s="8">
        <f t="shared" si="22"/>
      </c>
      <c r="O91" s="8">
        <f t="shared" si="22"/>
      </c>
      <c r="P91" s="8">
        <f t="shared" si="22"/>
      </c>
      <c r="Q91" s="8">
        <f t="shared" si="22"/>
      </c>
      <c r="R91" s="8">
        <f t="shared" si="22"/>
      </c>
      <c r="S91" s="8">
        <f t="shared" si="22"/>
      </c>
      <c r="T91" s="8">
        <f t="shared" si="22"/>
      </c>
      <c r="U91" s="8">
        <f t="shared" si="22"/>
      </c>
      <c r="V91" s="8">
        <f t="shared" si="22"/>
      </c>
      <c r="W91" s="8">
        <f t="shared" si="22"/>
      </c>
      <c r="X91" s="8">
        <f t="shared" si="22"/>
      </c>
      <c r="Y91" s="8">
        <f t="shared" si="22"/>
      </c>
      <c r="Z91" s="8">
        <f t="shared" si="22"/>
      </c>
      <c r="AA91" s="8">
        <f t="shared" si="22"/>
      </c>
      <c r="AB91" s="8">
        <f t="shared" si="22"/>
      </c>
      <c r="AC91" s="8">
        <f t="shared" si="22"/>
      </c>
      <c r="AD91" s="8">
        <f t="shared" si="22"/>
      </c>
      <c r="AE91" s="8">
        <f t="shared" si="22"/>
      </c>
      <c r="AF91" s="8">
        <f t="shared" si="22"/>
      </c>
      <c r="AG91" s="64">
        <f t="shared" si="22"/>
      </c>
    </row>
    <row r="92" spans="1:33" ht="26.25" thickBot="1">
      <c r="A92" s="14">
        <v>18</v>
      </c>
      <c r="B92" s="65" t="s">
        <v>58</v>
      </c>
      <c r="C92" s="15"/>
      <c r="D92" s="15"/>
      <c r="E92" s="16">
        <v>4</v>
      </c>
      <c r="F92" s="84" t="s">
        <v>98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</row>
    <row r="93" spans="1:33" ht="12.75">
      <c r="A93" s="10">
        <v>19</v>
      </c>
      <c r="B93" s="27" t="s">
        <v>47</v>
      </c>
      <c r="C93" s="12"/>
      <c r="D93" s="12"/>
      <c r="E93" s="13"/>
      <c r="F93" s="63">
        <f>IF(F8="x",IF(F94="x",4,""),"")</f>
        <v>4</v>
      </c>
      <c r="G93" s="8">
        <f aca="true" t="shared" si="23" ref="G93:AG93">IF(G8="x",IF(G94="x",4,""),"")</f>
      </c>
      <c r="H93" s="8">
        <f t="shared" si="23"/>
      </c>
      <c r="I93" s="8">
        <f t="shared" si="23"/>
      </c>
      <c r="J93" s="8">
        <f t="shared" si="23"/>
      </c>
      <c r="K93" s="8">
        <f t="shared" si="23"/>
      </c>
      <c r="L93" s="8">
        <f t="shared" si="23"/>
      </c>
      <c r="M93" s="8">
        <f t="shared" si="23"/>
      </c>
      <c r="N93" s="8">
        <f t="shared" si="23"/>
      </c>
      <c r="O93" s="8">
        <f t="shared" si="23"/>
      </c>
      <c r="P93" s="8">
        <f t="shared" si="23"/>
      </c>
      <c r="Q93" s="8">
        <f t="shared" si="23"/>
      </c>
      <c r="R93" s="8">
        <f t="shared" si="23"/>
      </c>
      <c r="S93" s="8">
        <f t="shared" si="23"/>
      </c>
      <c r="T93" s="8">
        <f t="shared" si="23"/>
      </c>
      <c r="U93" s="8">
        <f t="shared" si="23"/>
      </c>
      <c r="V93" s="8">
        <f t="shared" si="23"/>
      </c>
      <c r="W93" s="8">
        <f t="shared" si="23"/>
      </c>
      <c r="X93" s="8">
        <f t="shared" si="23"/>
      </c>
      <c r="Y93" s="8">
        <f t="shared" si="23"/>
      </c>
      <c r="Z93" s="8">
        <f t="shared" si="23"/>
      </c>
      <c r="AA93" s="8">
        <f t="shared" si="23"/>
      </c>
      <c r="AB93" s="8">
        <f t="shared" si="23"/>
      </c>
      <c r="AC93" s="8">
        <f t="shared" si="23"/>
      </c>
      <c r="AD93" s="8">
        <f t="shared" si="23"/>
      </c>
      <c r="AE93" s="8">
        <f t="shared" si="23"/>
      </c>
      <c r="AF93" s="8">
        <f t="shared" si="23"/>
      </c>
      <c r="AG93" s="64">
        <f t="shared" si="23"/>
      </c>
    </row>
    <row r="94" spans="1:33" ht="47.25" customHeight="1" thickBot="1">
      <c r="A94" s="10"/>
      <c r="B94" s="51" t="s">
        <v>122</v>
      </c>
      <c r="C94" s="51" t="s">
        <v>123</v>
      </c>
      <c r="D94" s="51" t="s">
        <v>124</v>
      </c>
      <c r="E94" s="13">
        <v>4</v>
      </c>
      <c r="F94" s="73" t="s">
        <v>98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</row>
    <row r="95" spans="1:33" ht="12.75">
      <c r="A95" s="6"/>
      <c r="B95" s="7"/>
      <c r="C95" s="8"/>
      <c r="D95" s="8"/>
      <c r="E95" s="9"/>
      <c r="F95" s="63">
        <f aca="true" t="shared" si="24" ref="F95:AG95">IF(F10="x",IF(F96="x",4,""),"")</f>
      </c>
      <c r="G95" s="8">
        <f t="shared" si="24"/>
      </c>
      <c r="H95" s="8">
        <f t="shared" si="24"/>
      </c>
      <c r="I95" s="8">
        <f t="shared" si="24"/>
      </c>
      <c r="J95" s="8">
        <f t="shared" si="24"/>
      </c>
      <c r="K95" s="8">
        <f t="shared" si="24"/>
      </c>
      <c r="L95" s="8">
        <f t="shared" si="24"/>
      </c>
      <c r="M95" s="8">
        <f t="shared" si="24"/>
      </c>
      <c r="N95" s="8">
        <f t="shared" si="24"/>
      </c>
      <c r="O95" s="8">
        <f t="shared" si="24"/>
      </c>
      <c r="P95" s="8">
        <f t="shared" si="24"/>
      </c>
      <c r="Q95" s="8">
        <f t="shared" si="24"/>
      </c>
      <c r="R95" s="8">
        <f t="shared" si="24"/>
      </c>
      <c r="S95" s="8">
        <f t="shared" si="24"/>
      </c>
      <c r="T95" s="8">
        <f t="shared" si="24"/>
      </c>
      <c r="U95" s="8">
        <f t="shared" si="24"/>
      </c>
      <c r="V95" s="8">
        <f t="shared" si="24"/>
      </c>
      <c r="W95" s="8">
        <f t="shared" si="24"/>
      </c>
      <c r="X95" s="8">
        <f t="shared" si="24"/>
      </c>
      <c r="Y95" s="8">
        <f t="shared" si="24"/>
      </c>
      <c r="Z95" s="8">
        <f t="shared" si="24"/>
      </c>
      <c r="AA95" s="8">
        <f t="shared" si="24"/>
      </c>
      <c r="AB95" s="8">
        <f t="shared" si="24"/>
      </c>
      <c r="AC95" s="8">
        <f t="shared" si="24"/>
      </c>
      <c r="AD95" s="8">
        <f t="shared" si="24"/>
      </c>
      <c r="AE95" s="8">
        <f t="shared" si="24"/>
      </c>
      <c r="AF95" s="8">
        <f t="shared" si="24"/>
      </c>
      <c r="AG95" s="64">
        <f t="shared" si="24"/>
      </c>
    </row>
    <row r="96" spans="1:33" ht="25.5" customHeight="1" thickBot="1">
      <c r="A96" s="14">
        <v>20</v>
      </c>
      <c r="B96" s="65" t="s">
        <v>48</v>
      </c>
      <c r="C96" s="106" t="s">
        <v>49</v>
      </c>
      <c r="D96" s="107"/>
      <c r="E96" s="16">
        <v>5</v>
      </c>
      <c r="F96" s="73" t="s">
        <v>98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</row>
    <row r="97" spans="1:33" ht="12.75">
      <c r="A97" s="10"/>
      <c r="B97" s="27"/>
      <c r="C97" s="66"/>
      <c r="D97" s="32"/>
      <c r="E97" s="13"/>
      <c r="F97" s="63">
        <f>IF(F8="x",IF(F98="x",6,""),"")</f>
        <v>6</v>
      </c>
      <c r="G97" s="8">
        <f aca="true" t="shared" si="25" ref="G97:AG97">IF(G8="x",IF(G98="x",6,""),"")</f>
      </c>
      <c r="H97" s="8">
        <f t="shared" si="25"/>
      </c>
      <c r="I97" s="8">
        <f t="shared" si="25"/>
      </c>
      <c r="J97" s="8">
        <f t="shared" si="25"/>
      </c>
      <c r="K97" s="8">
        <f t="shared" si="25"/>
      </c>
      <c r="L97" s="8">
        <f t="shared" si="25"/>
      </c>
      <c r="M97" s="8">
        <f t="shared" si="25"/>
      </c>
      <c r="N97" s="8">
        <f t="shared" si="25"/>
      </c>
      <c r="O97" s="8">
        <f t="shared" si="25"/>
      </c>
      <c r="P97" s="8">
        <f t="shared" si="25"/>
      </c>
      <c r="Q97" s="8">
        <f t="shared" si="25"/>
      </c>
      <c r="R97" s="8">
        <f t="shared" si="25"/>
      </c>
      <c r="S97" s="8">
        <f t="shared" si="25"/>
      </c>
      <c r="T97" s="8">
        <f t="shared" si="25"/>
      </c>
      <c r="U97" s="8">
        <f t="shared" si="25"/>
      </c>
      <c r="V97" s="8">
        <f t="shared" si="25"/>
      </c>
      <c r="W97" s="8">
        <f t="shared" si="25"/>
      </c>
      <c r="X97" s="8">
        <f t="shared" si="25"/>
      </c>
      <c r="Y97" s="8">
        <f t="shared" si="25"/>
      </c>
      <c r="Z97" s="8">
        <f t="shared" si="25"/>
      </c>
      <c r="AA97" s="8">
        <f t="shared" si="25"/>
      </c>
      <c r="AB97" s="8">
        <f t="shared" si="25"/>
      </c>
      <c r="AC97" s="8">
        <f t="shared" si="25"/>
      </c>
      <c r="AD97" s="8">
        <f t="shared" si="25"/>
      </c>
      <c r="AE97" s="8">
        <f t="shared" si="25"/>
      </c>
      <c r="AF97" s="8">
        <f t="shared" si="25"/>
      </c>
      <c r="AG97" s="64">
        <f t="shared" si="25"/>
      </c>
    </row>
    <row r="98" spans="1:33" ht="37.5" customHeight="1" thickBot="1">
      <c r="A98" s="10">
        <v>21</v>
      </c>
      <c r="B98" s="27" t="s">
        <v>50</v>
      </c>
      <c r="C98" s="108" t="s">
        <v>102</v>
      </c>
      <c r="D98" s="109"/>
      <c r="E98" s="13">
        <v>6</v>
      </c>
      <c r="F98" s="73" t="s">
        <v>98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</row>
    <row r="99" spans="1:33" ht="12.75">
      <c r="A99" s="6"/>
      <c r="B99" s="60"/>
      <c r="C99" s="8"/>
      <c r="D99" s="8"/>
      <c r="E99" s="9"/>
      <c r="F99" s="63">
        <f>IF(F8="x",IF(F100="x",4,""),"")</f>
        <v>4</v>
      </c>
      <c r="G99" s="8">
        <f aca="true" t="shared" si="26" ref="G99:AG99">IF(G8="x",IF(G100="x",4,""),"")</f>
      </c>
      <c r="H99" s="8">
        <f t="shared" si="26"/>
      </c>
      <c r="I99" s="8">
        <f t="shared" si="26"/>
      </c>
      <c r="J99" s="8">
        <f t="shared" si="26"/>
      </c>
      <c r="K99" s="8">
        <f t="shared" si="26"/>
      </c>
      <c r="L99" s="8">
        <f t="shared" si="26"/>
      </c>
      <c r="M99" s="8">
        <f t="shared" si="26"/>
      </c>
      <c r="N99" s="8">
        <f t="shared" si="26"/>
      </c>
      <c r="O99" s="8">
        <f t="shared" si="26"/>
      </c>
      <c r="P99" s="8">
        <f t="shared" si="26"/>
      </c>
      <c r="Q99" s="8">
        <f t="shared" si="26"/>
      </c>
      <c r="R99" s="8">
        <f t="shared" si="26"/>
      </c>
      <c r="S99" s="8">
        <f t="shared" si="26"/>
      </c>
      <c r="T99" s="8">
        <f t="shared" si="26"/>
      </c>
      <c r="U99" s="8">
        <f t="shared" si="26"/>
      </c>
      <c r="V99" s="8">
        <f t="shared" si="26"/>
      </c>
      <c r="W99" s="8">
        <f t="shared" si="26"/>
      </c>
      <c r="X99" s="8">
        <f t="shared" si="26"/>
      </c>
      <c r="Y99" s="8">
        <f t="shared" si="26"/>
      </c>
      <c r="Z99" s="8">
        <f t="shared" si="26"/>
      </c>
      <c r="AA99" s="8">
        <f t="shared" si="26"/>
      </c>
      <c r="AB99" s="8">
        <f t="shared" si="26"/>
      </c>
      <c r="AC99" s="8">
        <f t="shared" si="26"/>
      </c>
      <c r="AD99" s="8">
        <f t="shared" si="26"/>
      </c>
      <c r="AE99" s="8">
        <f t="shared" si="26"/>
      </c>
      <c r="AF99" s="8">
        <f t="shared" si="26"/>
      </c>
      <c r="AG99" s="64">
        <f t="shared" si="26"/>
      </c>
    </row>
    <row r="100" spans="1:33" ht="26.25" thickBot="1">
      <c r="A100" s="10">
        <v>22</v>
      </c>
      <c r="B100" s="27" t="s">
        <v>51</v>
      </c>
      <c r="C100" s="12"/>
      <c r="D100" s="12"/>
      <c r="E100" s="13">
        <v>4</v>
      </c>
      <c r="F100" s="77" t="s">
        <v>98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</row>
    <row r="101" spans="1:33" ht="12.75">
      <c r="A101" s="6"/>
      <c r="B101" s="7"/>
      <c r="C101" s="8"/>
      <c r="D101" s="8"/>
      <c r="E101" s="9"/>
      <c r="F101" s="63">
        <f>IF(F8="x",IF(F102="x",4,""),"")</f>
        <v>4</v>
      </c>
      <c r="G101" s="8">
        <f aca="true" t="shared" si="27" ref="G101:AG101">IF(G8="x",IF(G102="x",4,""),"")</f>
      </c>
      <c r="H101" s="8">
        <f t="shared" si="27"/>
      </c>
      <c r="I101" s="8">
        <f t="shared" si="27"/>
      </c>
      <c r="J101" s="8">
        <f t="shared" si="27"/>
      </c>
      <c r="K101" s="8">
        <f t="shared" si="27"/>
      </c>
      <c r="L101" s="8">
        <f t="shared" si="27"/>
        <v>4</v>
      </c>
      <c r="M101" s="8">
        <f t="shared" si="27"/>
        <v>4</v>
      </c>
      <c r="N101" s="8">
        <f t="shared" si="27"/>
        <v>4</v>
      </c>
      <c r="O101" s="8">
        <f t="shared" si="27"/>
        <v>4</v>
      </c>
      <c r="P101" s="8">
        <f t="shared" si="27"/>
        <v>4</v>
      </c>
      <c r="Q101" s="8">
        <f t="shared" si="27"/>
        <v>4</v>
      </c>
      <c r="R101" s="8">
        <f t="shared" si="27"/>
        <v>4</v>
      </c>
      <c r="S101" s="8">
        <f t="shared" si="27"/>
        <v>4</v>
      </c>
      <c r="T101" s="8">
        <f t="shared" si="27"/>
      </c>
      <c r="U101" s="8">
        <f t="shared" si="27"/>
        <v>4</v>
      </c>
      <c r="V101" s="8">
        <f t="shared" si="27"/>
      </c>
      <c r="W101" s="8">
        <f t="shared" si="27"/>
      </c>
      <c r="X101" s="8">
        <f t="shared" si="27"/>
      </c>
      <c r="Y101" s="8">
        <f t="shared" si="27"/>
      </c>
      <c r="Z101" s="8">
        <f t="shared" si="27"/>
      </c>
      <c r="AA101" s="8">
        <f t="shared" si="27"/>
      </c>
      <c r="AB101" s="8">
        <f t="shared" si="27"/>
      </c>
      <c r="AC101" s="8">
        <f t="shared" si="27"/>
      </c>
      <c r="AD101" s="8">
        <f t="shared" si="27"/>
      </c>
      <c r="AE101" s="8">
        <f t="shared" si="27"/>
      </c>
      <c r="AF101" s="8">
        <f t="shared" si="27"/>
      </c>
      <c r="AG101" s="64">
        <f t="shared" si="27"/>
      </c>
    </row>
    <row r="102" spans="1:33" ht="26.25" thickBot="1">
      <c r="A102" s="14">
        <v>23</v>
      </c>
      <c r="B102" s="65" t="s">
        <v>52</v>
      </c>
      <c r="C102" s="15"/>
      <c r="D102" s="15"/>
      <c r="E102" s="16">
        <v>4</v>
      </c>
      <c r="F102" s="86" t="s">
        <v>98</v>
      </c>
      <c r="G102" s="75"/>
      <c r="H102" s="75"/>
      <c r="I102" s="75"/>
      <c r="J102" s="75"/>
      <c r="K102" s="75"/>
      <c r="L102" s="75" t="s">
        <v>98</v>
      </c>
      <c r="M102" s="75" t="s">
        <v>98</v>
      </c>
      <c r="N102" s="75" t="s">
        <v>98</v>
      </c>
      <c r="O102" s="75" t="s">
        <v>98</v>
      </c>
      <c r="P102" s="75" t="s">
        <v>98</v>
      </c>
      <c r="Q102" s="75" t="s">
        <v>98</v>
      </c>
      <c r="R102" s="75" t="s">
        <v>98</v>
      </c>
      <c r="S102" s="75" t="s">
        <v>98</v>
      </c>
      <c r="T102" s="75" t="s">
        <v>98</v>
      </c>
      <c r="U102" s="75" t="s">
        <v>98</v>
      </c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87"/>
    </row>
    <row r="103" spans="1:33" ht="12.75">
      <c r="A103" s="10"/>
      <c r="B103" s="27"/>
      <c r="C103" s="12"/>
      <c r="D103" s="12"/>
      <c r="E103" s="13"/>
      <c r="F103" s="63">
        <f>IF(F8="x",IF(F104="x",8,""),"")</f>
        <v>8</v>
      </c>
      <c r="G103" s="8">
        <f aca="true" t="shared" si="28" ref="G103:AG103">IF(G8="x",IF(G104="x",8,""),"")</f>
      </c>
      <c r="H103" s="8">
        <f t="shared" si="28"/>
        <v>8</v>
      </c>
      <c r="I103" s="8">
        <f t="shared" si="28"/>
        <v>8</v>
      </c>
      <c r="J103" s="8">
        <f t="shared" si="28"/>
        <v>8</v>
      </c>
      <c r="K103" s="8">
        <f t="shared" si="28"/>
        <v>8</v>
      </c>
      <c r="L103" s="8">
        <f t="shared" si="28"/>
        <v>8</v>
      </c>
      <c r="M103" s="8">
        <f t="shared" si="28"/>
        <v>8</v>
      </c>
      <c r="N103" s="8">
        <f t="shared" si="28"/>
      </c>
      <c r="O103" s="8">
        <f t="shared" si="28"/>
      </c>
      <c r="P103" s="8">
        <f t="shared" si="28"/>
      </c>
      <c r="Q103" s="8">
        <f t="shared" si="28"/>
      </c>
      <c r="R103" s="8">
        <f t="shared" si="28"/>
      </c>
      <c r="S103" s="8">
        <f t="shared" si="28"/>
      </c>
      <c r="T103" s="8">
        <f t="shared" si="28"/>
      </c>
      <c r="U103" s="8">
        <f t="shared" si="28"/>
      </c>
      <c r="V103" s="8">
        <f t="shared" si="28"/>
      </c>
      <c r="W103" s="8">
        <f t="shared" si="28"/>
      </c>
      <c r="X103" s="8">
        <f t="shared" si="28"/>
      </c>
      <c r="Y103" s="8">
        <f t="shared" si="28"/>
      </c>
      <c r="Z103" s="8">
        <f t="shared" si="28"/>
      </c>
      <c r="AA103" s="8">
        <f t="shared" si="28"/>
      </c>
      <c r="AB103" s="8">
        <f t="shared" si="28"/>
      </c>
      <c r="AC103" s="8">
        <f t="shared" si="28"/>
      </c>
      <c r="AD103" s="8">
        <f t="shared" si="28"/>
      </c>
      <c r="AE103" s="8">
        <f t="shared" si="28"/>
      </c>
      <c r="AF103" s="8">
        <f t="shared" si="28"/>
      </c>
      <c r="AG103" s="64">
        <f t="shared" si="28"/>
      </c>
    </row>
    <row r="104" spans="1:33" ht="34.5" thickBot="1">
      <c r="A104" s="10">
        <v>24</v>
      </c>
      <c r="B104" s="27" t="s">
        <v>53</v>
      </c>
      <c r="C104" s="11" t="s">
        <v>54</v>
      </c>
      <c r="D104" s="11" t="s">
        <v>125</v>
      </c>
      <c r="E104" s="13">
        <v>8</v>
      </c>
      <c r="F104" s="86" t="s">
        <v>98</v>
      </c>
      <c r="G104" s="75"/>
      <c r="H104" s="75" t="s">
        <v>98</v>
      </c>
      <c r="I104" s="75" t="s">
        <v>98</v>
      </c>
      <c r="J104" s="75" t="s">
        <v>98</v>
      </c>
      <c r="K104" s="75" t="s">
        <v>98</v>
      </c>
      <c r="L104" s="75" t="s">
        <v>98</v>
      </c>
      <c r="M104" s="75" t="s">
        <v>98</v>
      </c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87"/>
    </row>
    <row r="105" spans="1:33" ht="12.75">
      <c r="A105" s="6"/>
      <c r="B105" s="7"/>
      <c r="C105" s="50"/>
      <c r="D105" s="50"/>
      <c r="E105" s="9"/>
      <c r="F105" s="63">
        <f>IF(F8="x",IF(F106="x",5,""),"")</f>
      </c>
      <c r="G105" s="8">
        <f aca="true" t="shared" si="29" ref="G105:AG105">IF(G8="x",IF(G106="x",5,""),"")</f>
      </c>
      <c r="H105" s="8">
        <f t="shared" si="29"/>
      </c>
      <c r="I105" s="8">
        <f t="shared" si="29"/>
      </c>
      <c r="J105" s="8">
        <f t="shared" si="29"/>
      </c>
      <c r="K105" s="8">
        <f t="shared" si="29"/>
      </c>
      <c r="L105" s="8">
        <f t="shared" si="29"/>
      </c>
      <c r="M105" s="8">
        <f t="shared" si="29"/>
      </c>
      <c r="N105" s="8">
        <f t="shared" si="29"/>
      </c>
      <c r="O105" s="8">
        <f t="shared" si="29"/>
      </c>
      <c r="P105" s="8">
        <f t="shared" si="29"/>
      </c>
      <c r="Q105" s="8">
        <f t="shared" si="29"/>
      </c>
      <c r="R105" s="8">
        <f t="shared" si="29"/>
      </c>
      <c r="S105" s="8">
        <f t="shared" si="29"/>
        <v>5</v>
      </c>
      <c r="T105" s="8">
        <f t="shared" si="29"/>
      </c>
      <c r="U105" s="8">
        <f t="shared" si="29"/>
        <v>5</v>
      </c>
      <c r="V105" s="8">
        <f t="shared" si="29"/>
        <v>5</v>
      </c>
      <c r="W105" s="8">
        <f t="shared" si="29"/>
        <v>5</v>
      </c>
      <c r="X105" s="8">
        <f t="shared" si="29"/>
        <v>5</v>
      </c>
      <c r="Y105" s="8">
        <f t="shared" si="29"/>
        <v>5</v>
      </c>
      <c r="Z105" s="8">
        <f t="shared" si="29"/>
        <v>5</v>
      </c>
      <c r="AA105" s="8">
        <f t="shared" si="29"/>
        <v>5</v>
      </c>
      <c r="AB105" s="8">
        <f t="shared" si="29"/>
        <v>5</v>
      </c>
      <c r="AC105" s="8">
        <f t="shared" si="29"/>
      </c>
      <c r="AD105" s="8">
        <f t="shared" si="29"/>
      </c>
      <c r="AE105" s="8">
        <f t="shared" si="29"/>
      </c>
      <c r="AF105" s="8">
        <f t="shared" si="29"/>
      </c>
      <c r="AG105" s="64">
        <f t="shared" si="29"/>
      </c>
    </row>
    <row r="106" spans="1:33" ht="39" thickBot="1">
      <c r="A106" s="14">
        <v>25</v>
      </c>
      <c r="B106" s="65" t="s">
        <v>59</v>
      </c>
      <c r="C106" s="15"/>
      <c r="D106" s="31" t="s">
        <v>125</v>
      </c>
      <c r="E106" s="16">
        <v>5</v>
      </c>
      <c r="F106" s="86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 t="s">
        <v>98</v>
      </c>
      <c r="T106" s="75" t="s">
        <v>98</v>
      </c>
      <c r="U106" s="75" t="s">
        <v>98</v>
      </c>
      <c r="V106" s="75" t="s">
        <v>98</v>
      </c>
      <c r="W106" s="75" t="s">
        <v>98</v>
      </c>
      <c r="X106" s="75" t="s">
        <v>98</v>
      </c>
      <c r="Y106" s="75" t="s">
        <v>98</v>
      </c>
      <c r="Z106" s="75" t="s">
        <v>98</v>
      </c>
      <c r="AA106" s="75" t="s">
        <v>98</v>
      </c>
      <c r="AB106" s="75" t="s">
        <v>98</v>
      </c>
      <c r="AC106" s="75"/>
      <c r="AD106" s="75"/>
      <c r="AE106" s="75"/>
      <c r="AF106" s="75"/>
      <c r="AG106" s="87"/>
    </row>
    <row r="107" spans="1:33" ht="13.5" thickBot="1">
      <c r="A107" s="14"/>
      <c r="B107" s="65" t="s">
        <v>55</v>
      </c>
      <c r="C107" s="15"/>
      <c r="D107" s="15"/>
      <c r="E107" s="16">
        <v>196</v>
      </c>
      <c r="F107" s="52">
        <f aca="true" t="shared" si="30" ref="F107:AG107">SUM(F9:F106)</f>
        <v>96</v>
      </c>
      <c r="G107" s="48">
        <f t="shared" si="30"/>
        <v>58</v>
      </c>
      <c r="H107" s="48">
        <f t="shared" si="30"/>
        <v>60</v>
      </c>
      <c r="I107" s="48">
        <f t="shared" si="30"/>
        <v>65</v>
      </c>
      <c r="J107" s="48">
        <f t="shared" si="30"/>
        <v>100</v>
      </c>
      <c r="K107" s="48">
        <f t="shared" si="30"/>
        <v>73</v>
      </c>
      <c r="L107" s="48">
        <f t="shared" si="30"/>
        <v>73</v>
      </c>
      <c r="M107" s="48">
        <f t="shared" si="30"/>
        <v>60</v>
      </c>
      <c r="N107" s="48">
        <f t="shared" si="30"/>
        <v>62</v>
      </c>
      <c r="O107" s="48">
        <f t="shared" si="30"/>
        <v>72</v>
      </c>
      <c r="P107" s="48">
        <f t="shared" si="30"/>
        <v>68</v>
      </c>
      <c r="Q107" s="48">
        <f t="shared" si="30"/>
        <v>68</v>
      </c>
      <c r="R107" s="48">
        <f t="shared" si="30"/>
        <v>68</v>
      </c>
      <c r="S107" s="49">
        <f t="shared" si="30"/>
        <v>75</v>
      </c>
      <c r="T107" s="49">
        <f t="shared" si="30"/>
        <v>0</v>
      </c>
      <c r="U107" s="49">
        <f t="shared" si="30"/>
        <v>73</v>
      </c>
      <c r="V107" s="49">
        <f t="shared" si="30"/>
        <v>69</v>
      </c>
      <c r="W107" s="49">
        <f t="shared" si="30"/>
        <v>69</v>
      </c>
      <c r="X107" s="49">
        <f t="shared" si="30"/>
        <v>75</v>
      </c>
      <c r="Y107" s="49">
        <f t="shared" si="30"/>
        <v>77</v>
      </c>
      <c r="Z107" s="49">
        <f t="shared" si="30"/>
        <v>75</v>
      </c>
      <c r="AA107" s="49">
        <f t="shared" si="30"/>
        <v>59</v>
      </c>
      <c r="AB107" s="49">
        <f t="shared" si="30"/>
        <v>59</v>
      </c>
      <c r="AC107" s="49">
        <f t="shared" si="30"/>
        <v>54</v>
      </c>
      <c r="AD107" s="49">
        <f t="shared" si="30"/>
        <v>54</v>
      </c>
      <c r="AE107" s="49">
        <f t="shared" si="30"/>
        <v>54</v>
      </c>
      <c r="AF107" s="49">
        <f t="shared" si="30"/>
        <v>54</v>
      </c>
      <c r="AG107" s="49">
        <f t="shared" si="30"/>
        <v>61</v>
      </c>
    </row>
  </sheetData>
  <sheetProtection password="DA41" sheet="1" objects="1" scenarios="1"/>
  <mergeCells count="5">
    <mergeCell ref="F2:K2"/>
    <mergeCell ref="C90:D90"/>
    <mergeCell ref="C96:D96"/>
    <mergeCell ref="C98:D98"/>
    <mergeCell ref="C15:C18"/>
  </mergeCells>
  <printOptions gridLines="1"/>
  <pageMargins left="0.38" right="0.3" top="0.46" bottom="0.44" header="0.33" footer="0.29"/>
  <pageSetup fitToHeight="1" fitToWidth="1" horizontalDpi="600" verticalDpi="600" orientation="portrait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7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.7109375" style="3" customWidth="1"/>
    <col min="2" max="2" width="32.28125" style="5" customWidth="1"/>
    <col min="3" max="3" width="18.8515625" style="0" bestFit="1" customWidth="1"/>
    <col min="4" max="4" width="21.00390625" style="0" bestFit="1" customWidth="1"/>
    <col min="5" max="5" width="7.28125" style="3" bestFit="1" customWidth="1"/>
    <col min="6" max="6" width="4.7109375" style="0" customWidth="1"/>
    <col min="7" max="7" width="3.7109375" style="0" customWidth="1"/>
    <col min="8" max="8" width="4.140625" style="0" customWidth="1"/>
    <col min="9" max="9" width="4.57421875" style="0" customWidth="1"/>
    <col min="10" max="10" width="5.00390625" style="0" bestFit="1" customWidth="1"/>
    <col min="11" max="19" width="3.7109375" style="0" customWidth="1"/>
    <col min="20" max="26" width="3.8515625" style="0" customWidth="1"/>
    <col min="27" max="33" width="4.57421875" style="0" customWidth="1"/>
  </cols>
  <sheetData>
    <row r="1" ht="13.5" thickBot="1">
      <c r="A1" s="4" t="s">
        <v>56</v>
      </c>
    </row>
    <row r="2" spans="2:11" ht="51.75" customHeight="1" thickBot="1">
      <c r="B2" s="92" t="s">
        <v>131</v>
      </c>
      <c r="C2" s="89" t="s">
        <v>128</v>
      </c>
      <c r="F2" s="101" t="s">
        <v>133</v>
      </c>
      <c r="G2" s="102"/>
      <c r="H2" s="102"/>
      <c r="I2" s="102"/>
      <c r="J2" s="102"/>
      <c r="K2" s="103"/>
    </row>
    <row r="3" spans="2:11" ht="13.5" thickBot="1">
      <c r="B3" s="93" t="s">
        <v>129</v>
      </c>
      <c r="C3" s="90">
        <v>40076</v>
      </c>
      <c r="E3"/>
      <c r="F3" s="57" t="s">
        <v>126</v>
      </c>
      <c r="G3" s="58"/>
      <c r="H3" s="58"/>
      <c r="I3" s="58"/>
      <c r="J3" s="100">
        <f>SUM(F107:AG107)</f>
        <v>0</v>
      </c>
      <c r="K3" s="59"/>
    </row>
    <row r="4" spans="2:5" ht="13.5" thickBot="1">
      <c r="B4" s="94" t="s">
        <v>130</v>
      </c>
      <c r="C4" s="91">
        <v>40119</v>
      </c>
      <c r="E4"/>
    </row>
    <row r="5" spans="2:3" ht="12.75">
      <c r="B5" s="4" t="s">
        <v>96</v>
      </c>
      <c r="C5" s="34">
        <f>(C4)-(C3)</f>
        <v>43</v>
      </c>
    </row>
    <row r="6" spans="1:6" ht="13.5" thickBot="1">
      <c r="A6" s="4"/>
      <c r="B6" s="34"/>
      <c r="F6" s="56" t="s">
        <v>106</v>
      </c>
    </row>
    <row r="7" spans="1:33" s="3" customFormat="1" ht="13.5" thickBot="1">
      <c r="A7" s="29" t="s">
        <v>0</v>
      </c>
      <c r="B7" s="35" t="s">
        <v>1</v>
      </c>
      <c r="C7" s="33"/>
      <c r="D7" s="33"/>
      <c r="E7" s="30" t="s">
        <v>2</v>
      </c>
      <c r="F7" s="39">
        <v>1</v>
      </c>
      <c r="G7" s="39">
        <v>2</v>
      </c>
      <c r="H7" s="39">
        <v>3</v>
      </c>
      <c r="I7" s="39">
        <v>4</v>
      </c>
      <c r="J7" s="39">
        <v>5</v>
      </c>
      <c r="K7" s="39">
        <v>6</v>
      </c>
      <c r="L7" s="39">
        <v>7</v>
      </c>
      <c r="M7" s="39">
        <v>8</v>
      </c>
      <c r="N7" s="39">
        <v>9</v>
      </c>
      <c r="O7" s="39">
        <v>10</v>
      </c>
      <c r="P7" s="39">
        <v>11</v>
      </c>
      <c r="Q7" s="39">
        <v>12</v>
      </c>
      <c r="R7" s="39">
        <v>13</v>
      </c>
      <c r="S7" s="39">
        <v>14</v>
      </c>
      <c r="T7" s="39">
        <v>15</v>
      </c>
      <c r="U7" s="39">
        <v>16</v>
      </c>
      <c r="V7" s="39">
        <v>17</v>
      </c>
      <c r="W7" s="39">
        <v>18</v>
      </c>
      <c r="X7" s="39">
        <v>19</v>
      </c>
      <c r="Y7" s="39">
        <v>20</v>
      </c>
      <c r="Z7" s="39">
        <v>21</v>
      </c>
      <c r="AA7" s="39">
        <v>22</v>
      </c>
      <c r="AB7" s="39">
        <v>23</v>
      </c>
      <c r="AC7" s="39">
        <v>24</v>
      </c>
      <c r="AD7" s="39">
        <v>25</v>
      </c>
      <c r="AE7" s="39">
        <v>26</v>
      </c>
      <c r="AF7" s="39">
        <v>27</v>
      </c>
      <c r="AG7" s="39">
        <v>28</v>
      </c>
    </row>
    <row r="8" spans="1:33" s="88" customFormat="1" ht="16.5" thickBot="1">
      <c r="A8" s="95"/>
      <c r="B8" s="97" t="s">
        <v>132</v>
      </c>
      <c r="C8" s="96"/>
      <c r="D8" s="97"/>
      <c r="E8" s="98" t="s">
        <v>97</v>
      </c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1"/>
    </row>
    <row r="9" spans="1:19" ht="12.75">
      <c r="A9" s="43">
        <v>1</v>
      </c>
      <c r="B9" s="44" t="s">
        <v>3</v>
      </c>
      <c r="C9" s="17"/>
      <c r="D9" s="17"/>
      <c r="E9" s="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33" ht="22.5">
      <c r="A10" s="10"/>
      <c r="B10" s="11" t="s">
        <v>4</v>
      </c>
      <c r="C10" s="12"/>
      <c r="D10" s="12"/>
      <c r="E10" s="37">
        <v>15</v>
      </c>
      <c r="F10" s="23">
        <f aca="true" t="shared" si="0" ref="F10:AG10">IF(F8="x",(IF(AND($C$5&gt;28,$C$5&lt;=365),15,"")),"")</f>
      </c>
      <c r="G10" s="23">
        <f t="shared" si="0"/>
      </c>
      <c r="H10" s="23">
        <f t="shared" si="0"/>
      </c>
      <c r="I10" s="23">
        <f t="shared" si="0"/>
      </c>
      <c r="J10" s="23">
        <f t="shared" si="0"/>
      </c>
      <c r="K10" s="23">
        <f t="shared" si="0"/>
      </c>
      <c r="L10" s="23">
        <f t="shared" si="0"/>
      </c>
      <c r="M10" s="23">
        <f t="shared" si="0"/>
      </c>
      <c r="N10" s="23">
        <f t="shared" si="0"/>
      </c>
      <c r="O10" s="23">
        <f t="shared" si="0"/>
      </c>
      <c r="P10" s="23">
        <f t="shared" si="0"/>
      </c>
      <c r="Q10" s="23">
        <f t="shared" si="0"/>
      </c>
      <c r="R10" s="23">
        <f t="shared" si="0"/>
      </c>
      <c r="S10" s="23">
        <f t="shared" si="0"/>
      </c>
      <c r="T10" s="23">
        <f t="shared" si="0"/>
      </c>
      <c r="U10" s="23">
        <f t="shared" si="0"/>
      </c>
      <c r="V10" s="23">
        <f t="shared" si="0"/>
      </c>
      <c r="W10" s="23">
        <f t="shared" si="0"/>
      </c>
      <c r="X10" s="23">
        <f t="shared" si="0"/>
      </c>
      <c r="Y10" s="23">
        <f t="shared" si="0"/>
      </c>
      <c r="Z10" s="23">
        <f t="shared" si="0"/>
      </c>
      <c r="AA10" s="23">
        <f t="shared" si="0"/>
      </c>
      <c r="AB10" s="23">
        <f t="shared" si="0"/>
      </c>
      <c r="AC10" s="23">
        <f t="shared" si="0"/>
      </c>
      <c r="AD10" s="23">
        <f t="shared" si="0"/>
      </c>
      <c r="AE10" s="23">
        <f t="shared" si="0"/>
      </c>
      <c r="AF10" s="23">
        <f t="shared" si="0"/>
      </c>
      <c r="AG10" s="23">
        <f t="shared" si="0"/>
      </c>
    </row>
    <row r="11" spans="1:33" ht="12.75">
      <c r="A11" s="10"/>
      <c r="B11" s="11" t="s">
        <v>5</v>
      </c>
      <c r="C11" s="12"/>
      <c r="D11" s="12"/>
      <c r="E11" s="37">
        <v>7</v>
      </c>
      <c r="F11" s="23">
        <f aca="true" t="shared" si="1" ref="F11:AG11">IF(F8="x",IF(AND($C$5&gt;365,$C$5&lt;2922),7,""),"")</f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3">
        <f t="shared" si="1"/>
      </c>
      <c r="P11" s="23">
        <f t="shared" si="1"/>
      </c>
      <c r="Q11" s="23">
        <f t="shared" si="1"/>
      </c>
      <c r="R11" s="23">
        <f t="shared" si="1"/>
      </c>
      <c r="S11" s="23">
        <f t="shared" si="1"/>
      </c>
      <c r="T11" s="23">
        <f t="shared" si="1"/>
      </c>
      <c r="U11" s="23">
        <f t="shared" si="1"/>
      </c>
      <c r="V11" s="23">
        <f t="shared" si="1"/>
      </c>
      <c r="W11" s="23">
        <f t="shared" si="1"/>
      </c>
      <c r="X11" s="23">
        <f t="shared" si="1"/>
      </c>
      <c r="Y11" s="23">
        <f t="shared" si="1"/>
      </c>
      <c r="Z11" s="23">
        <f t="shared" si="1"/>
      </c>
      <c r="AA11" s="23">
        <f t="shared" si="1"/>
      </c>
      <c r="AB11" s="23">
        <f t="shared" si="1"/>
      </c>
      <c r="AC11" s="23">
        <f t="shared" si="1"/>
      </c>
      <c r="AD11" s="23">
        <f t="shared" si="1"/>
      </c>
      <c r="AE11" s="23">
        <f t="shared" si="1"/>
      </c>
      <c r="AF11" s="23">
        <f t="shared" si="1"/>
      </c>
      <c r="AG11" s="23">
        <f t="shared" si="1"/>
      </c>
    </row>
    <row r="12" spans="1:33" ht="12.75">
      <c r="A12" s="10"/>
      <c r="B12" s="11" t="s">
        <v>6</v>
      </c>
      <c r="C12" s="12"/>
      <c r="D12" s="12"/>
      <c r="E12" s="37">
        <v>0</v>
      </c>
      <c r="F12" s="23">
        <f aca="true" t="shared" si="2" ref="F12:AG12">IF(F8="x",IF(AND($C$5&gt;=2922,$C$5&lt;6575),0,""),"")</f>
      </c>
      <c r="G12" s="23">
        <f t="shared" si="2"/>
      </c>
      <c r="H12" s="23">
        <f t="shared" si="2"/>
      </c>
      <c r="I12" s="23">
        <f t="shared" si="2"/>
      </c>
      <c r="J12" s="23">
        <f t="shared" si="2"/>
      </c>
      <c r="K12" s="23">
        <f t="shared" si="2"/>
      </c>
      <c r="L12" s="23">
        <f t="shared" si="2"/>
      </c>
      <c r="M12" s="23">
        <f t="shared" si="2"/>
      </c>
      <c r="N12" s="23">
        <f t="shared" si="2"/>
      </c>
      <c r="O12" s="23">
        <f t="shared" si="2"/>
      </c>
      <c r="P12" s="23">
        <f t="shared" si="2"/>
      </c>
      <c r="Q12" s="23">
        <f t="shared" si="2"/>
      </c>
      <c r="R12" s="23">
        <f t="shared" si="2"/>
      </c>
      <c r="S12" s="23">
        <f t="shared" si="2"/>
      </c>
      <c r="T12" s="23">
        <f t="shared" si="2"/>
      </c>
      <c r="U12" s="23">
        <f t="shared" si="2"/>
      </c>
      <c r="V12" s="23">
        <f t="shared" si="2"/>
      </c>
      <c r="W12" s="23">
        <f t="shared" si="2"/>
      </c>
      <c r="X12" s="23">
        <f t="shared" si="2"/>
      </c>
      <c r="Y12" s="23">
        <f t="shared" si="2"/>
      </c>
      <c r="Z12" s="23">
        <f t="shared" si="2"/>
      </c>
      <c r="AA12" s="23">
        <f t="shared" si="2"/>
      </c>
      <c r="AB12" s="23">
        <f t="shared" si="2"/>
      </c>
      <c r="AC12" s="23">
        <f t="shared" si="2"/>
      </c>
      <c r="AD12" s="23">
        <f t="shared" si="2"/>
      </c>
      <c r="AE12" s="23">
        <f t="shared" si="2"/>
      </c>
      <c r="AF12" s="23">
        <f t="shared" si="2"/>
      </c>
      <c r="AG12" s="23">
        <f t="shared" si="2"/>
      </c>
    </row>
    <row r="13" spans="1:19" ht="13.5" thickBot="1">
      <c r="A13" s="14"/>
      <c r="B13" s="26"/>
      <c r="C13" s="15"/>
      <c r="D13" s="15"/>
      <c r="E13" s="38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33" ht="13.5" thickBot="1">
      <c r="A14" s="43">
        <v>2</v>
      </c>
      <c r="B14" s="44" t="s">
        <v>7</v>
      </c>
      <c r="C14" s="50"/>
      <c r="D14" s="36" t="s">
        <v>127</v>
      </c>
      <c r="E14" s="72"/>
      <c r="F14" s="42">
        <f aca="true" t="shared" si="3" ref="F14:AG14">IF(F8="x",IF($E$14="x",10,""),"")</f>
      </c>
      <c r="G14" s="42">
        <f t="shared" si="3"/>
      </c>
      <c r="H14" s="42">
        <f t="shared" si="3"/>
      </c>
      <c r="I14" s="42">
        <f t="shared" si="3"/>
      </c>
      <c r="J14" s="42">
        <f t="shared" si="3"/>
      </c>
      <c r="K14" s="42">
        <f t="shared" si="3"/>
      </c>
      <c r="L14" s="42">
        <f t="shared" si="3"/>
      </c>
      <c r="M14" s="42">
        <f t="shared" si="3"/>
      </c>
      <c r="N14" s="42">
        <f t="shared" si="3"/>
      </c>
      <c r="O14" s="42">
        <f t="shared" si="3"/>
      </c>
      <c r="P14" s="42">
        <f t="shared" si="3"/>
      </c>
      <c r="Q14" s="42">
        <f t="shared" si="3"/>
      </c>
      <c r="R14" s="42">
        <f t="shared" si="3"/>
      </c>
      <c r="S14" s="42">
        <f t="shared" si="3"/>
      </c>
      <c r="T14" s="42">
        <f t="shared" si="3"/>
      </c>
      <c r="U14" s="42">
        <f t="shared" si="3"/>
      </c>
      <c r="V14" s="42">
        <f t="shared" si="3"/>
      </c>
      <c r="W14" s="42">
        <f t="shared" si="3"/>
      </c>
      <c r="X14" s="42">
        <f t="shared" si="3"/>
      </c>
      <c r="Y14" s="42">
        <f t="shared" si="3"/>
      </c>
      <c r="Z14" s="42">
        <f t="shared" si="3"/>
      </c>
      <c r="AA14" s="42">
        <f t="shared" si="3"/>
      </c>
      <c r="AB14" s="42">
        <f t="shared" si="3"/>
      </c>
      <c r="AC14" s="42">
        <f t="shared" si="3"/>
      </c>
      <c r="AD14" s="42">
        <f t="shared" si="3"/>
      </c>
      <c r="AE14" s="42">
        <f t="shared" si="3"/>
      </c>
      <c r="AF14" s="42">
        <f t="shared" si="3"/>
      </c>
      <c r="AG14" s="42">
        <f t="shared" si="3"/>
      </c>
    </row>
    <row r="15" spans="1:19" ht="12.75">
      <c r="A15" s="10"/>
      <c r="B15" s="27" t="s">
        <v>8</v>
      </c>
      <c r="C15" s="110" t="s">
        <v>103</v>
      </c>
      <c r="D15" s="19"/>
      <c r="E15" s="37">
        <v>10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2.75">
      <c r="A16" s="10"/>
      <c r="B16" s="11"/>
      <c r="C16" s="111"/>
      <c r="D16" s="20"/>
      <c r="E16" s="1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2.75">
      <c r="A17" s="10"/>
      <c r="B17" s="11"/>
      <c r="C17" s="111"/>
      <c r="D17" s="20"/>
      <c r="E17" s="1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3.5" thickBot="1">
      <c r="A18" s="10"/>
      <c r="B18" s="11"/>
      <c r="C18" s="111"/>
      <c r="D18" s="20"/>
      <c r="E18" s="1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33" s="2" customFormat="1" ht="13.5" thickBot="1">
      <c r="A19" s="6"/>
      <c r="B19" s="7" t="s">
        <v>9</v>
      </c>
      <c r="C19" s="17"/>
      <c r="D19" s="36" t="s">
        <v>127</v>
      </c>
      <c r="E19" s="72"/>
      <c r="F19" s="47">
        <f aca="true" t="shared" si="4" ref="F19:AG19">IF(F8="x",IF($E$19="x",17,""),"")</f>
      </c>
      <c r="G19" s="47">
        <f t="shared" si="4"/>
      </c>
      <c r="H19" s="47">
        <f t="shared" si="4"/>
      </c>
      <c r="I19" s="47">
        <f t="shared" si="4"/>
      </c>
      <c r="J19" s="47">
        <f t="shared" si="4"/>
      </c>
      <c r="K19" s="47">
        <f t="shared" si="4"/>
      </c>
      <c r="L19" s="47">
        <f t="shared" si="4"/>
      </c>
      <c r="M19" s="47">
        <f t="shared" si="4"/>
      </c>
      <c r="N19" s="47">
        <f t="shared" si="4"/>
      </c>
      <c r="O19" s="47">
        <f t="shared" si="4"/>
      </c>
      <c r="P19" s="47">
        <f t="shared" si="4"/>
      </c>
      <c r="Q19" s="47">
        <f t="shared" si="4"/>
      </c>
      <c r="R19" s="47">
        <f t="shared" si="4"/>
      </c>
      <c r="S19" s="47">
        <f t="shared" si="4"/>
      </c>
      <c r="T19" s="47">
        <f t="shared" si="4"/>
      </c>
      <c r="U19" s="47">
        <f t="shared" si="4"/>
      </c>
      <c r="V19" s="47">
        <f t="shared" si="4"/>
      </c>
      <c r="W19" s="47">
        <f t="shared" si="4"/>
      </c>
      <c r="X19" s="47">
        <f t="shared" si="4"/>
      </c>
      <c r="Y19" s="47">
        <f t="shared" si="4"/>
      </c>
      <c r="Z19" s="47">
        <f t="shared" si="4"/>
      </c>
      <c r="AA19" s="47">
        <f t="shared" si="4"/>
      </c>
      <c r="AB19" s="47">
        <f t="shared" si="4"/>
      </c>
      <c r="AC19" s="47">
        <f t="shared" si="4"/>
      </c>
      <c r="AD19" s="47">
        <f t="shared" si="4"/>
      </c>
      <c r="AE19" s="47">
        <f t="shared" si="4"/>
      </c>
      <c r="AF19" s="47">
        <f t="shared" si="4"/>
      </c>
      <c r="AG19" s="47">
        <f t="shared" si="4"/>
      </c>
    </row>
    <row r="20" spans="1:19" ht="12.75">
      <c r="A20" s="10"/>
      <c r="B20" s="11" t="s">
        <v>10</v>
      </c>
      <c r="C20" s="11" t="s">
        <v>12</v>
      </c>
      <c r="D20" s="21"/>
      <c r="E20" s="37">
        <v>17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2.75">
      <c r="A21" s="10"/>
      <c r="B21" s="11" t="s">
        <v>15</v>
      </c>
      <c r="C21" s="11" t="s">
        <v>13</v>
      </c>
      <c r="D21" s="21"/>
      <c r="E21" s="1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22.5">
      <c r="A22" s="10"/>
      <c r="B22" s="11" t="s">
        <v>11</v>
      </c>
      <c r="C22" s="11" t="s">
        <v>104</v>
      </c>
      <c r="D22" s="21"/>
      <c r="E22" s="1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2.75">
      <c r="A23" s="10"/>
      <c r="B23" s="11" t="s">
        <v>16</v>
      </c>
      <c r="C23" s="54" t="s">
        <v>14</v>
      </c>
      <c r="D23" s="21"/>
      <c r="E23" s="1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23.25" thickBot="1">
      <c r="A24" s="14"/>
      <c r="B24" s="53" t="s">
        <v>57</v>
      </c>
      <c r="C24" s="55" t="s">
        <v>17</v>
      </c>
      <c r="D24" s="22"/>
      <c r="E24" s="1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</row>
    <row r="25" spans="1:33" ht="13.5" thickBot="1">
      <c r="A25" s="45">
        <v>3</v>
      </c>
      <c r="B25" s="46" t="s">
        <v>18</v>
      </c>
      <c r="C25" s="40"/>
      <c r="D25" s="41" t="s">
        <v>127</v>
      </c>
      <c r="E25" s="13"/>
      <c r="F25" s="42">
        <f aca="true" t="shared" si="5" ref="F25:AG25">IF(F8="x",IF($E$28="x",8,IF($E$27="x",6,"")),"")</f>
      </c>
      <c r="G25" s="42">
        <f t="shared" si="5"/>
      </c>
      <c r="H25" s="42">
        <f t="shared" si="5"/>
      </c>
      <c r="I25" s="42">
        <f t="shared" si="5"/>
      </c>
      <c r="J25" s="42">
        <f t="shared" si="5"/>
      </c>
      <c r="K25" s="42">
        <f t="shared" si="5"/>
      </c>
      <c r="L25" s="42">
        <f t="shared" si="5"/>
      </c>
      <c r="M25" s="42">
        <f t="shared" si="5"/>
      </c>
      <c r="N25" s="42">
        <f t="shared" si="5"/>
      </c>
      <c r="O25" s="42">
        <f t="shared" si="5"/>
      </c>
      <c r="P25" s="42">
        <f t="shared" si="5"/>
      </c>
      <c r="Q25" s="42">
        <f t="shared" si="5"/>
      </c>
      <c r="R25" s="42">
        <f t="shared" si="5"/>
      </c>
      <c r="S25" s="42">
        <f t="shared" si="5"/>
      </c>
      <c r="T25" s="42">
        <f t="shared" si="5"/>
      </c>
      <c r="U25" s="42">
        <f t="shared" si="5"/>
      </c>
      <c r="V25" s="42">
        <f t="shared" si="5"/>
      </c>
      <c r="W25" s="42">
        <f t="shared" si="5"/>
      </c>
      <c r="X25" s="42">
        <f t="shared" si="5"/>
      </c>
      <c r="Y25" s="42">
        <f t="shared" si="5"/>
      </c>
      <c r="Z25" s="42">
        <f t="shared" si="5"/>
      </c>
      <c r="AA25" s="42">
        <f t="shared" si="5"/>
      </c>
      <c r="AB25" s="42">
        <f t="shared" si="5"/>
      </c>
      <c r="AC25" s="42">
        <f t="shared" si="5"/>
      </c>
      <c r="AD25" s="42">
        <f t="shared" si="5"/>
      </c>
      <c r="AE25" s="42">
        <f t="shared" si="5"/>
      </c>
      <c r="AF25" s="42">
        <f t="shared" si="5"/>
      </c>
      <c r="AG25" s="42">
        <f t="shared" si="5"/>
      </c>
    </row>
    <row r="26" spans="1:33" ht="23.25" thickBot="1">
      <c r="A26" s="10"/>
      <c r="B26" s="11" t="s">
        <v>105</v>
      </c>
      <c r="C26" s="12"/>
      <c r="D26" s="12">
        <v>0</v>
      </c>
      <c r="E26" s="7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3.5" thickBot="1">
      <c r="A27" s="10"/>
      <c r="B27" s="11" t="s">
        <v>19</v>
      </c>
      <c r="C27" s="12"/>
      <c r="D27" s="12">
        <v>6</v>
      </c>
      <c r="E27" s="7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3.5" thickBot="1">
      <c r="A28" s="14"/>
      <c r="B28" s="31" t="s">
        <v>20</v>
      </c>
      <c r="C28" s="15"/>
      <c r="D28" s="15">
        <v>8</v>
      </c>
      <c r="E28" s="7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38.25">
      <c r="A29" s="6">
        <v>4</v>
      </c>
      <c r="B29" s="7" t="s">
        <v>21</v>
      </c>
      <c r="C29" s="17"/>
      <c r="D29" s="17"/>
      <c r="E29" s="13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ht="12.75">
      <c r="A30" s="10"/>
      <c r="B30" s="28" t="s">
        <v>101</v>
      </c>
      <c r="C30" s="18" t="s">
        <v>100</v>
      </c>
      <c r="D30" s="18" t="s">
        <v>99</v>
      </c>
      <c r="E30" s="13"/>
      <c r="F30" s="23">
        <f aca="true" t="shared" si="6" ref="F30:AG30">IF(F8="x",IF(F36="x",13,IF(F35="x",6,IF(F34="x",6,IF(F33="x",2,IF(F32="x",2,""))))),"")</f>
      </c>
      <c r="G30" s="23">
        <f t="shared" si="6"/>
      </c>
      <c r="H30" s="23">
        <f t="shared" si="6"/>
      </c>
      <c r="I30" s="23">
        <f t="shared" si="6"/>
      </c>
      <c r="J30" s="23">
        <f t="shared" si="6"/>
      </c>
      <c r="K30" s="23">
        <f t="shared" si="6"/>
      </c>
      <c r="L30" s="23">
        <f t="shared" si="6"/>
      </c>
      <c r="M30" s="23">
        <f t="shared" si="6"/>
      </c>
      <c r="N30" s="23">
        <f t="shared" si="6"/>
      </c>
      <c r="O30" s="23">
        <f t="shared" si="6"/>
      </c>
      <c r="P30" s="23">
        <f t="shared" si="6"/>
      </c>
      <c r="Q30" s="23">
        <f t="shared" si="6"/>
      </c>
      <c r="R30" s="23">
        <f t="shared" si="6"/>
      </c>
      <c r="S30" s="23">
        <f t="shared" si="6"/>
      </c>
      <c r="T30" s="23">
        <f t="shared" si="6"/>
      </c>
      <c r="U30" s="23">
        <f t="shared" si="6"/>
      </c>
      <c r="V30" s="23">
        <f t="shared" si="6"/>
      </c>
      <c r="W30" s="23">
        <f t="shared" si="6"/>
      </c>
      <c r="X30" s="23">
        <f t="shared" si="6"/>
      </c>
      <c r="Y30" s="23">
        <f t="shared" si="6"/>
      </c>
      <c r="Z30" s="23">
        <f t="shared" si="6"/>
      </c>
      <c r="AA30" s="23">
        <f t="shared" si="6"/>
      </c>
      <c r="AB30" s="23">
        <f t="shared" si="6"/>
      </c>
      <c r="AC30" s="23">
        <f t="shared" si="6"/>
      </c>
      <c r="AD30" s="23">
        <f t="shared" si="6"/>
      </c>
      <c r="AE30" s="23">
        <f t="shared" si="6"/>
      </c>
      <c r="AF30" s="23">
        <f t="shared" si="6"/>
      </c>
      <c r="AG30" s="23">
        <f t="shared" si="6"/>
      </c>
    </row>
    <row r="31" spans="1:33" ht="12.75">
      <c r="A31" s="10"/>
      <c r="B31" s="66" t="s">
        <v>60</v>
      </c>
      <c r="C31" s="20" t="s">
        <v>61</v>
      </c>
      <c r="D31" s="20" t="s">
        <v>62</v>
      </c>
      <c r="E31" s="13">
        <v>0</v>
      </c>
      <c r="F31" s="73" t="s">
        <v>98</v>
      </c>
      <c r="G31" s="73" t="s">
        <v>98</v>
      </c>
      <c r="H31" s="73" t="s">
        <v>98</v>
      </c>
      <c r="I31" s="73" t="s">
        <v>98</v>
      </c>
      <c r="J31" s="73" t="s">
        <v>98</v>
      </c>
      <c r="K31" s="73" t="s">
        <v>98</v>
      </c>
      <c r="L31" s="73" t="s">
        <v>98</v>
      </c>
      <c r="M31" s="73" t="s">
        <v>98</v>
      </c>
      <c r="N31" s="73" t="s">
        <v>98</v>
      </c>
      <c r="O31" s="73" t="s">
        <v>98</v>
      </c>
      <c r="P31" s="73" t="s">
        <v>98</v>
      </c>
      <c r="Q31" s="73" t="s">
        <v>98</v>
      </c>
      <c r="R31" s="73" t="s">
        <v>98</v>
      </c>
      <c r="S31" s="73" t="s">
        <v>98</v>
      </c>
      <c r="T31" s="73" t="s">
        <v>98</v>
      </c>
      <c r="U31" s="73" t="s">
        <v>98</v>
      </c>
      <c r="V31" s="73" t="s">
        <v>98</v>
      </c>
      <c r="W31" s="73" t="s">
        <v>98</v>
      </c>
      <c r="X31" s="73" t="s">
        <v>98</v>
      </c>
      <c r="Y31" s="73" t="s">
        <v>98</v>
      </c>
      <c r="Z31" s="73" t="s">
        <v>98</v>
      </c>
      <c r="AA31" s="73" t="s">
        <v>98</v>
      </c>
      <c r="AB31" s="73" t="s">
        <v>98</v>
      </c>
      <c r="AC31" s="73" t="s">
        <v>98</v>
      </c>
      <c r="AD31" s="73" t="s">
        <v>98</v>
      </c>
      <c r="AE31" s="73" t="s">
        <v>98</v>
      </c>
      <c r="AF31" s="73" t="s">
        <v>98</v>
      </c>
      <c r="AG31" s="73" t="s">
        <v>98</v>
      </c>
    </row>
    <row r="32" spans="1:33" ht="12.75">
      <c r="A32" s="10"/>
      <c r="B32" s="66" t="s">
        <v>63</v>
      </c>
      <c r="C32" s="20" t="s">
        <v>64</v>
      </c>
      <c r="D32" s="20" t="s">
        <v>65</v>
      </c>
      <c r="E32" s="13">
        <v>2</v>
      </c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3" ht="12.75">
      <c r="A33" s="10"/>
      <c r="B33" s="66" t="s">
        <v>66</v>
      </c>
      <c r="C33" s="20" t="s">
        <v>67</v>
      </c>
      <c r="D33" s="20" t="s">
        <v>68</v>
      </c>
      <c r="E33" s="13">
        <v>2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3" ht="12.75">
      <c r="A34" s="10"/>
      <c r="B34" s="66" t="s">
        <v>69</v>
      </c>
      <c r="C34" s="20" t="s">
        <v>70</v>
      </c>
      <c r="D34" s="20" t="s">
        <v>70</v>
      </c>
      <c r="E34" s="13">
        <v>6</v>
      </c>
      <c r="F34" s="73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spans="1:33" ht="12.75">
      <c r="A35" s="10"/>
      <c r="B35" s="66" t="s">
        <v>71</v>
      </c>
      <c r="C35" s="20" t="s">
        <v>72</v>
      </c>
      <c r="D35" s="20" t="s">
        <v>73</v>
      </c>
      <c r="E35" s="13">
        <v>6</v>
      </c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1:33" ht="13.5" thickBot="1">
      <c r="A36" s="14"/>
      <c r="B36" s="53" t="s">
        <v>25</v>
      </c>
      <c r="C36" s="55" t="s">
        <v>26</v>
      </c>
      <c r="D36" s="55" t="s">
        <v>26</v>
      </c>
      <c r="E36" s="16">
        <v>13</v>
      </c>
      <c r="F36" s="73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</row>
    <row r="37" spans="1:33" ht="12.75">
      <c r="A37" s="6">
        <v>5</v>
      </c>
      <c r="B37" s="7" t="s">
        <v>27</v>
      </c>
      <c r="C37" s="8"/>
      <c r="D37" s="8"/>
      <c r="E37" s="9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 ht="12.75">
      <c r="A38" s="10"/>
      <c r="B38" s="28" t="s">
        <v>22</v>
      </c>
      <c r="C38" s="18" t="s">
        <v>23</v>
      </c>
      <c r="D38" s="18" t="s">
        <v>24</v>
      </c>
      <c r="E38" s="13"/>
      <c r="F38" s="23">
        <f aca="true" t="shared" si="7" ref="F38:AG38">IF(F8="x",IF(F41="x",6,IF(F40="x",4,"")),"")</f>
      </c>
      <c r="G38" s="23">
        <f t="shared" si="7"/>
      </c>
      <c r="H38" s="23">
        <f t="shared" si="7"/>
      </c>
      <c r="I38" s="23">
        <f t="shared" si="7"/>
      </c>
      <c r="J38" s="23">
        <f t="shared" si="7"/>
      </c>
      <c r="K38" s="23">
        <f t="shared" si="7"/>
      </c>
      <c r="L38" s="23">
        <f t="shared" si="7"/>
      </c>
      <c r="M38" s="23">
        <f t="shared" si="7"/>
      </c>
      <c r="N38" s="23">
        <f t="shared" si="7"/>
      </c>
      <c r="O38" s="23">
        <f t="shared" si="7"/>
      </c>
      <c r="P38" s="23">
        <f t="shared" si="7"/>
      </c>
      <c r="Q38" s="23">
        <f t="shared" si="7"/>
      </c>
      <c r="R38" s="23">
        <f t="shared" si="7"/>
      </c>
      <c r="S38" s="23">
        <f t="shared" si="7"/>
      </c>
      <c r="T38" s="23">
        <f t="shared" si="7"/>
      </c>
      <c r="U38" s="23">
        <f t="shared" si="7"/>
      </c>
      <c r="V38" s="23">
        <f t="shared" si="7"/>
      </c>
      <c r="W38" s="23">
        <f t="shared" si="7"/>
      </c>
      <c r="X38" s="23">
        <f t="shared" si="7"/>
      </c>
      <c r="Y38" s="23">
        <f t="shared" si="7"/>
      </c>
      <c r="Z38" s="23">
        <f t="shared" si="7"/>
      </c>
      <c r="AA38" s="23">
        <f t="shared" si="7"/>
      </c>
      <c r="AB38" s="23">
        <f t="shared" si="7"/>
      </c>
      <c r="AC38" s="23">
        <f t="shared" si="7"/>
      </c>
      <c r="AD38" s="23">
        <f t="shared" si="7"/>
      </c>
      <c r="AE38" s="23">
        <f t="shared" si="7"/>
      </c>
      <c r="AF38" s="23">
        <f t="shared" si="7"/>
      </c>
      <c r="AG38" s="23">
        <f t="shared" si="7"/>
      </c>
    </row>
    <row r="39" spans="1:33" ht="12.75">
      <c r="A39" s="10"/>
      <c r="B39" s="11" t="s">
        <v>78</v>
      </c>
      <c r="C39" s="20" t="s">
        <v>74</v>
      </c>
      <c r="D39" s="20" t="s">
        <v>75</v>
      </c>
      <c r="E39" s="13">
        <v>0</v>
      </c>
      <c r="F39" s="73" t="s">
        <v>98</v>
      </c>
      <c r="G39" s="73" t="s">
        <v>98</v>
      </c>
      <c r="H39" s="73" t="s">
        <v>98</v>
      </c>
      <c r="I39" s="73" t="s">
        <v>98</v>
      </c>
      <c r="J39" s="73" t="s">
        <v>98</v>
      </c>
      <c r="K39" s="73" t="s">
        <v>98</v>
      </c>
      <c r="L39" s="73" t="s">
        <v>98</v>
      </c>
      <c r="M39" s="73" t="s">
        <v>98</v>
      </c>
      <c r="N39" s="73" t="s">
        <v>98</v>
      </c>
      <c r="O39" s="73" t="s">
        <v>98</v>
      </c>
      <c r="P39" s="73" t="s">
        <v>98</v>
      </c>
      <c r="Q39" s="73" t="s">
        <v>98</v>
      </c>
      <c r="R39" s="73" t="s">
        <v>98</v>
      </c>
      <c r="S39" s="73" t="s">
        <v>98</v>
      </c>
      <c r="T39" s="73" t="s">
        <v>98</v>
      </c>
      <c r="U39" s="73" t="s">
        <v>98</v>
      </c>
      <c r="V39" s="73" t="s">
        <v>98</v>
      </c>
      <c r="W39" s="73" t="s">
        <v>98</v>
      </c>
      <c r="X39" s="73" t="s">
        <v>98</v>
      </c>
      <c r="Y39" s="73" t="s">
        <v>98</v>
      </c>
      <c r="Z39" s="73" t="s">
        <v>98</v>
      </c>
      <c r="AA39" s="73" t="s">
        <v>98</v>
      </c>
      <c r="AB39" s="73" t="s">
        <v>98</v>
      </c>
      <c r="AC39" s="73" t="s">
        <v>98</v>
      </c>
      <c r="AD39" s="73" t="s">
        <v>98</v>
      </c>
      <c r="AE39" s="73" t="s">
        <v>98</v>
      </c>
      <c r="AF39" s="73" t="s">
        <v>98</v>
      </c>
      <c r="AG39" s="73" t="s">
        <v>98</v>
      </c>
    </row>
    <row r="40" spans="1:33" ht="12.75">
      <c r="A40" s="10"/>
      <c r="B40" s="11" t="s">
        <v>71</v>
      </c>
      <c r="C40" s="20" t="s">
        <v>76</v>
      </c>
      <c r="D40" s="20" t="s">
        <v>77</v>
      </c>
      <c r="E40" s="13">
        <v>4</v>
      </c>
      <c r="F40" s="7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</row>
    <row r="41" spans="1:33" ht="13.5" thickBot="1">
      <c r="A41" s="14"/>
      <c r="B41" s="31" t="s">
        <v>28</v>
      </c>
      <c r="C41" s="55" t="s">
        <v>29</v>
      </c>
      <c r="D41" s="55" t="s">
        <v>30</v>
      </c>
      <c r="E41" s="16">
        <v>6</v>
      </c>
      <c r="F41" s="76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1:33" ht="12.75">
      <c r="A42" s="6">
        <v>6</v>
      </c>
      <c r="B42" s="7" t="s">
        <v>90</v>
      </c>
      <c r="C42" s="8"/>
      <c r="D42" s="8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3.75">
      <c r="A43" s="10"/>
      <c r="B43" s="11" t="s">
        <v>91</v>
      </c>
      <c r="C43" s="12"/>
      <c r="D43" s="12"/>
      <c r="E43" s="13"/>
      <c r="F43" s="1">
        <f aca="true" t="shared" si="8" ref="F43:AG43">IF(F8="x",IF(F47="x",13,IF(F46="x",8,IF(F45="x",2,""))),"")</f>
      </c>
      <c r="G43" s="1">
        <f t="shared" si="8"/>
      </c>
      <c r="H43" s="1">
        <f t="shared" si="8"/>
      </c>
      <c r="I43" s="1">
        <f t="shared" si="8"/>
      </c>
      <c r="J43" s="1">
        <f t="shared" si="8"/>
      </c>
      <c r="K43" s="1">
        <f t="shared" si="8"/>
      </c>
      <c r="L43" s="1">
        <f t="shared" si="8"/>
      </c>
      <c r="M43" s="1">
        <f t="shared" si="8"/>
      </c>
      <c r="N43" s="1">
        <f t="shared" si="8"/>
      </c>
      <c r="O43" s="1">
        <f t="shared" si="8"/>
      </c>
      <c r="P43" s="1">
        <f t="shared" si="8"/>
      </c>
      <c r="Q43" s="1">
        <f t="shared" si="8"/>
      </c>
      <c r="R43" s="1">
        <f t="shared" si="8"/>
      </c>
      <c r="S43" s="1">
        <f t="shared" si="8"/>
      </c>
      <c r="T43" s="1">
        <f t="shared" si="8"/>
      </c>
      <c r="U43" s="1">
        <f t="shared" si="8"/>
      </c>
      <c r="V43" s="1">
        <f t="shared" si="8"/>
      </c>
      <c r="W43" s="1">
        <f t="shared" si="8"/>
      </c>
      <c r="X43" s="1">
        <f t="shared" si="8"/>
      </c>
      <c r="Y43" s="1">
        <f t="shared" si="8"/>
      </c>
      <c r="Z43" s="1">
        <f t="shared" si="8"/>
      </c>
      <c r="AA43" s="1">
        <f t="shared" si="8"/>
      </c>
      <c r="AB43" s="1">
        <f t="shared" si="8"/>
      </c>
      <c r="AC43" s="1">
        <f t="shared" si="8"/>
      </c>
      <c r="AD43" s="1">
        <f t="shared" si="8"/>
      </c>
      <c r="AE43" s="1">
        <f t="shared" si="8"/>
      </c>
      <c r="AF43" s="1">
        <f t="shared" si="8"/>
      </c>
      <c r="AG43" s="1">
        <f t="shared" si="8"/>
      </c>
    </row>
    <row r="44" spans="1:33" ht="12.75">
      <c r="A44" s="10"/>
      <c r="B44" s="25" t="s">
        <v>80</v>
      </c>
      <c r="C44" s="12"/>
      <c r="D44" s="12"/>
      <c r="E44" s="13">
        <v>0</v>
      </c>
      <c r="F44" s="73" t="s">
        <v>98</v>
      </c>
      <c r="G44" s="73" t="s">
        <v>98</v>
      </c>
      <c r="H44" s="73" t="s">
        <v>98</v>
      </c>
      <c r="I44" s="73" t="s">
        <v>98</v>
      </c>
      <c r="J44" s="73" t="s">
        <v>98</v>
      </c>
      <c r="K44" s="73" t="s">
        <v>98</v>
      </c>
      <c r="L44" s="73" t="s">
        <v>98</v>
      </c>
      <c r="M44" s="73" t="s">
        <v>98</v>
      </c>
      <c r="N44" s="73" t="s">
        <v>98</v>
      </c>
      <c r="O44" s="73" t="s">
        <v>98</v>
      </c>
      <c r="P44" s="73" t="s">
        <v>98</v>
      </c>
      <c r="Q44" s="73" t="s">
        <v>98</v>
      </c>
      <c r="R44" s="73" t="s">
        <v>98</v>
      </c>
      <c r="S44" s="73" t="s">
        <v>98</v>
      </c>
      <c r="T44" s="73" t="s">
        <v>98</v>
      </c>
      <c r="U44" s="73" t="s">
        <v>98</v>
      </c>
      <c r="V44" s="73" t="s">
        <v>98</v>
      </c>
      <c r="W44" s="73" t="s">
        <v>98</v>
      </c>
      <c r="X44" s="73" t="s">
        <v>98</v>
      </c>
      <c r="Y44" s="73" t="s">
        <v>98</v>
      </c>
      <c r="Z44" s="73" t="s">
        <v>98</v>
      </c>
      <c r="AA44" s="73" t="s">
        <v>98</v>
      </c>
      <c r="AB44" s="73" t="s">
        <v>98</v>
      </c>
      <c r="AC44" s="73" t="s">
        <v>98</v>
      </c>
      <c r="AD44" s="73" t="s">
        <v>98</v>
      </c>
      <c r="AE44" s="73" t="s">
        <v>98</v>
      </c>
      <c r="AF44" s="73" t="s">
        <v>98</v>
      </c>
      <c r="AG44" s="73" t="s">
        <v>98</v>
      </c>
    </row>
    <row r="45" spans="1:33" ht="12.75">
      <c r="A45" s="10"/>
      <c r="B45" s="25" t="s">
        <v>81</v>
      </c>
      <c r="C45" s="12"/>
      <c r="D45" s="12"/>
      <c r="E45" s="13">
        <v>2</v>
      </c>
      <c r="F45" s="73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</row>
    <row r="46" spans="1:33" ht="12.75">
      <c r="A46" s="10"/>
      <c r="B46" s="25" t="s">
        <v>79</v>
      </c>
      <c r="C46" s="12"/>
      <c r="D46" s="12"/>
      <c r="E46" s="13">
        <v>8</v>
      </c>
      <c r="F46" s="73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</row>
    <row r="47" spans="1:33" ht="13.5" thickBot="1">
      <c r="A47" s="14"/>
      <c r="B47" s="26" t="s">
        <v>31</v>
      </c>
      <c r="C47" s="15"/>
      <c r="D47" s="15"/>
      <c r="E47" s="16">
        <v>13</v>
      </c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</row>
    <row r="48" spans="1:33" ht="12.75">
      <c r="A48" s="6">
        <v>7</v>
      </c>
      <c r="B48" s="7" t="s">
        <v>32</v>
      </c>
      <c r="C48" s="8"/>
      <c r="D48" s="8"/>
      <c r="E48" s="9"/>
      <c r="F48" s="1">
        <f aca="true" t="shared" si="9" ref="F48:AG48">IF(F8="x",IF(F50="x",6,""),"")</f>
      </c>
      <c r="G48" s="1">
        <f t="shared" si="9"/>
      </c>
      <c r="H48" s="1">
        <f t="shared" si="9"/>
      </c>
      <c r="I48" s="1">
        <f t="shared" si="9"/>
      </c>
      <c r="J48" s="1">
        <f t="shared" si="9"/>
      </c>
      <c r="K48" s="1">
        <f t="shared" si="9"/>
      </c>
      <c r="L48" s="1">
        <f t="shared" si="9"/>
      </c>
      <c r="M48" s="1">
        <f t="shared" si="9"/>
      </c>
      <c r="N48" s="1">
        <f t="shared" si="9"/>
      </c>
      <c r="O48" s="1">
        <f t="shared" si="9"/>
      </c>
      <c r="P48" s="1">
        <f t="shared" si="9"/>
      </c>
      <c r="Q48" s="1">
        <f t="shared" si="9"/>
      </c>
      <c r="R48" s="1">
        <f t="shared" si="9"/>
      </c>
      <c r="S48" s="1">
        <f t="shared" si="9"/>
      </c>
      <c r="T48" s="1">
        <f t="shared" si="9"/>
      </c>
      <c r="U48" s="1">
        <f t="shared" si="9"/>
      </c>
      <c r="V48" s="1">
        <f t="shared" si="9"/>
      </c>
      <c r="W48" s="1">
        <f t="shared" si="9"/>
      </c>
      <c r="X48" s="1">
        <f t="shared" si="9"/>
      </c>
      <c r="Y48" s="1">
        <f t="shared" si="9"/>
      </c>
      <c r="Z48" s="1">
        <f t="shared" si="9"/>
      </c>
      <c r="AA48" s="1">
        <f t="shared" si="9"/>
      </c>
      <c r="AB48" s="1">
        <f t="shared" si="9"/>
      </c>
      <c r="AC48" s="1">
        <f t="shared" si="9"/>
      </c>
      <c r="AD48" s="1">
        <f t="shared" si="9"/>
      </c>
      <c r="AE48" s="1">
        <f t="shared" si="9"/>
      </c>
      <c r="AF48" s="1">
        <f t="shared" si="9"/>
      </c>
      <c r="AG48" s="1">
        <f t="shared" si="9"/>
      </c>
    </row>
    <row r="49" spans="1:33" ht="12.75">
      <c r="A49" s="10"/>
      <c r="B49" s="25" t="s">
        <v>33</v>
      </c>
      <c r="C49" s="12"/>
      <c r="D49" s="12"/>
      <c r="E49" s="13">
        <v>0</v>
      </c>
      <c r="F49" s="73" t="s">
        <v>98</v>
      </c>
      <c r="G49" s="73" t="s">
        <v>98</v>
      </c>
      <c r="H49" s="73" t="s">
        <v>98</v>
      </c>
      <c r="I49" s="73" t="s">
        <v>98</v>
      </c>
      <c r="J49" s="73" t="s">
        <v>98</v>
      </c>
      <c r="K49" s="73" t="s">
        <v>98</v>
      </c>
      <c r="L49" s="73" t="s">
        <v>98</v>
      </c>
      <c r="M49" s="73" t="s">
        <v>98</v>
      </c>
      <c r="N49" s="73" t="s">
        <v>98</v>
      </c>
      <c r="O49" s="73" t="s">
        <v>98</v>
      </c>
      <c r="P49" s="73" t="s">
        <v>98</v>
      </c>
      <c r="Q49" s="73" t="s">
        <v>98</v>
      </c>
      <c r="R49" s="73" t="s">
        <v>98</v>
      </c>
      <c r="S49" s="73" t="s">
        <v>98</v>
      </c>
      <c r="T49" s="73" t="s">
        <v>98</v>
      </c>
      <c r="U49" s="73" t="s">
        <v>98</v>
      </c>
      <c r="V49" s="73" t="s">
        <v>98</v>
      </c>
      <c r="W49" s="73" t="s">
        <v>98</v>
      </c>
      <c r="X49" s="73" t="s">
        <v>98</v>
      </c>
      <c r="Y49" s="73" t="s">
        <v>98</v>
      </c>
      <c r="Z49" s="73" t="s">
        <v>98</v>
      </c>
      <c r="AA49" s="73" t="s">
        <v>98</v>
      </c>
      <c r="AB49" s="73" t="s">
        <v>98</v>
      </c>
      <c r="AC49" s="73" t="s">
        <v>98</v>
      </c>
      <c r="AD49" s="73" t="s">
        <v>98</v>
      </c>
      <c r="AE49" s="73" t="s">
        <v>98</v>
      </c>
      <c r="AF49" s="73" t="s">
        <v>98</v>
      </c>
      <c r="AG49" s="73" t="s">
        <v>98</v>
      </c>
    </row>
    <row r="50" spans="1:33" ht="13.5" thickBot="1">
      <c r="A50" s="14"/>
      <c r="B50" s="26" t="s">
        <v>82</v>
      </c>
      <c r="C50" s="15"/>
      <c r="D50" s="15"/>
      <c r="E50" s="16">
        <v>6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1:33" ht="12.75">
      <c r="A51" s="6">
        <v>8</v>
      </c>
      <c r="B51" s="7" t="s">
        <v>114</v>
      </c>
      <c r="C51" s="8"/>
      <c r="D51" s="8"/>
      <c r="E51" s="9"/>
      <c r="F51" s="1">
        <f aca="true" t="shared" si="10" ref="F51:AG51">IF(F8="x",IF(F55="x",12,IF(F54="x",3,IF(F53="x",3,""))),"")</f>
      </c>
      <c r="G51" s="1">
        <f t="shared" si="10"/>
      </c>
      <c r="H51" s="1">
        <f t="shared" si="10"/>
      </c>
      <c r="I51" s="1">
        <f t="shared" si="10"/>
      </c>
      <c r="J51" s="1">
        <f t="shared" si="10"/>
      </c>
      <c r="K51" s="1">
        <f t="shared" si="10"/>
      </c>
      <c r="L51" s="1">
        <f t="shared" si="10"/>
      </c>
      <c r="M51" s="1">
        <f t="shared" si="10"/>
      </c>
      <c r="N51" s="1">
        <f t="shared" si="10"/>
      </c>
      <c r="O51" s="1">
        <f t="shared" si="10"/>
      </c>
      <c r="P51" s="1">
        <f t="shared" si="10"/>
      </c>
      <c r="Q51" s="1">
        <f t="shared" si="10"/>
      </c>
      <c r="R51" s="1">
        <f t="shared" si="10"/>
      </c>
      <c r="S51" s="1">
        <f t="shared" si="10"/>
      </c>
      <c r="T51" s="1">
        <f t="shared" si="10"/>
      </c>
      <c r="U51" s="1">
        <f t="shared" si="10"/>
      </c>
      <c r="V51" s="1">
        <f t="shared" si="10"/>
      </c>
      <c r="W51" s="1">
        <f t="shared" si="10"/>
      </c>
      <c r="X51" s="1">
        <f t="shared" si="10"/>
      </c>
      <c r="Y51" s="1">
        <f t="shared" si="10"/>
      </c>
      <c r="Z51" s="1">
        <f t="shared" si="10"/>
      </c>
      <c r="AA51" s="1">
        <f t="shared" si="10"/>
      </c>
      <c r="AB51" s="1">
        <f t="shared" si="10"/>
      </c>
      <c r="AC51" s="1">
        <f t="shared" si="10"/>
      </c>
      <c r="AD51" s="1">
        <f t="shared" si="10"/>
      </c>
      <c r="AE51" s="1">
        <f t="shared" si="10"/>
      </c>
      <c r="AF51" s="1">
        <f t="shared" si="10"/>
      </c>
      <c r="AG51" s="1">
        <f t="shared" si="10"/>
      </c>
    </row>
    <row r="52" spans="1:33" ht="12.75">
      <c r="A52" s="10"/>
      <c r="B52" s="25" t="s">
        <v>107</v>
      </c>
      <c r="C52" s="12"/>
      <c r="D52" s="12"/>
      <c r="E52" s="13">
        <v>0</v>
      </c>
      <c r="F52" s="73" t="s">
        <v>98</v>
      </c>
      <c r="G52" s="73" t="s">
        <v>98</v>
      </c>
      <c r="H52" s="73" t="s">
        <v>98</v>
      </c>
      <c r="I52" s="73" t="s">
        <v>98</v>
      </c>
      <c r="J52" s="73" t="s">
        <v>98</v>
      </c>
      <c r="K52" s="73" t="s">
        <v>98</v>
      </c>
      <c r="L52" s="73" t="s">
        <v>98</v>
      </c>
      <c r="M52" s="73" t="s">
        <v>98</v>
      </c>
      <c r="N52" s="73" t="s">
        <v>98</v>
      </c>
      <c r="O52" s="73" t="s">
        <v>98</v>
      </c>
      <c r="P52" s="73" t="s">
        <v>98</v>
      </c>
      <c r="Q52" s="73" t="s">
        <v>98</v>
      </c>
      <c r="R52" s="73" t="s">
        <v>98</v>
      </c>
      <c r="S52" s="73" t="s">
        <v>98</v>
      </c>
      <c r="T52" s="73" t="s">
        <v>98</v>
      </c>
      <c r="U52" s="73" t="s">
        <v>98</v>
      </c>
      <c r="V52" s="73" t="s">
        <v>98</v>
      </c>
      <c r="W52" s="73" t="s">
        <v>98</v>
      </c>
      <c r="X52" s="73" t="s">
        <v>98</v>
      </c>
      <c r="Y52" s="73" t="s">
        <v>98</v>
      </c>
      <c r="Z52" s="73" t="s">
        <v>98</v>
      </c>
      <c r="AA52" s="73" t="s">
        <v>98</v>
      </c>
      <c r="AB52" s="73" t="s">
        <v>98</v>
      </c>
      <c r="AC52" s="73" t="s">
        <v>98</v>
      </c>
      <c r="AD52" s="73" t="s">
        <v>98</v>
      </c>
      <c r="AE52" s="73" t="s">
        <v>98</v>
      </c>
      <c r="AF52" s="73" t="s">
        <v>98</v>
      </c>
      <c r="AG52" s="73" t="s">
        <v>98</v>
      </c>
    </row>
    <row r="53" spans="1:33" ht="12.75">
      <c r="A53" s="10"/>
      <c r="B53" s="25" t="s">
        <v>108</v>
      </c>
      <c r="C53" s="12"/>
      <c r="D53" s="12"/>
      <c r="E53" s="13">
        <v>3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12.75">
      <c r="A54" s="10"/>
      <c r="B54" s="25" t="s">
        <v>109</v>
      </c>
      <c r="C54" s="12"/>
      <c r="D54" s="12"/>
      <c r="E54" s="13">
        <v>3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</row>
    <row r="55" spans="1:33" ht="13.5" thickBot="1">
      <c r="A55" s="14"/>
      <c r="B55" s="26" t="s">
        <v>110</v>
      </c>
      <c r="C55" s="15"/>
      <c r="D55" s="15"/>
      <c r="E55" s="16">
        <v>12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</row>
    <row r="56" spans="1:33" ht="12.75">
      <c r="A56" s="6">
        <v>9</v>
      </c>
      <c r="B56" s="7" t="s">
        <v>115</v>
      </c>
      <c r="C56" s="8"/>
      <c r="D56" s="8"/>
      <c r="E56" s="9"/>
      <c r="F56" s="1">
        <f aca="true" t="shared" si="11" ref="F56:AG56">IF(F8="x",IF(F59="x",6,IF(F58="x",2,"")),"")</f>
      </c>
      <c r="G56" s="1">
        <f t="shared" si="11"/>
      </c>
      <c r="H56" s="1">
        <f t="shared" si="11"/>
      </c>
      <c r="I56" s="1">
        <f t="shared" si="11"/>
      </c>
      <c r="J56" s="1">
        <f t="shared" si="11"/>
      </c>
      <c r="K56" s="1">
        <f t="shared" si="11"/>
      </c>
      <c r="L56" s="1">
        <f t="shared" si="11"/>
      </c>
      <c r="M56" s="1">
        <f t="shared" si="11"/>
      </c>
      <c r="N56" s="1">
        <f t="shared" si="11"/>
      </c>
      <c r="O56" s="1">
        <f t="shared" si="11"/>
      </c>
      <c r="P56" s="1">
        <f t="shared" si="11"/>
      </c>
      <c r="Q56" s="1">
        <f t="shared" si="11"/>
      </c>
      <c r="R56" s="1">
        <f t="shared" si="11"/>
      </c>
      <c r="S56" s="1">
        <f t="shared" si="11"/>
      </c>
      <c r="T56" s="1">
        <f t="shared" si="11"/>
      </c>
      <c r="U56" s="1">
        <f t="shared" si="11"/>
      </c>
      <c r="V56" s="1">
        <f t="shared" si="11"/>
      </c>
      <c r="W56" s="1">
        <f t="shared" si="11"/>
      </c>
      <c r="X56" s="1">
        <f t="shared" si="11"/>
      </c>
      <c r="Y56" s="1">
        <f t="shared" si="11"/>
      </c>
      <c r="Z56" s="1">
        <f t="shared" si="11"/>
      </c>
      <c r="AA56" s="1">
        <f t="shared" si="11"/>
      </c>
      <c r="AB56" s="1">
        <f t="shared" si="11"/>
      </c>
      <c r="AC56" s="1">
        <f t="shared" si="11"/>
      </c>
      <c r="AD56" s="1">
        <f t="shared" si="11"/>
      </c>
      <c r="AE56" s="1">
        <f t="shared" si="11"/>
      </c>
      <c r="AF56" s="1">
        <f t="shared" si="11"/>
      </c>
      <c r="AG56" s="1">
        <f t="shared" si="11"/>
      </c>
    </row>
    <row r="57" spans="1:33" ht="12.75">
      <c r="A57" s="10"/>
      <c r="B57" s="25" t="s">
        <v>111</v>
      </c>
      <c r="C57" s="12"/>
      <c r="D57" s="12"/>
      <c r="E57" s="13">
        <v>0</v>
      </c>
      <c r="F57" s="73" t="s">
        <v>98</v>
      </c>
      <c r="G57" s="73" t="s">
        <v>98</v>
      </c>
      <c r="H57" s="73" t="s">
        <v>98</v>
      </c>
      <c r="I57" s="73" t="s">
        <v>98</v>
      </c>
      <c r="J57" s="73" t="s">
        <v>98</v>
      </c>
      <c r="K57" s="73" t="s">
        <v>98</v>
      </c>
      <c r="L57" s="73" t="s">
        <v>98</v>
      </c>
      <c r="M57" s="73" t="s">
        <v>98</v>
      </c>
      <c r="N57" s="73" t="s">
        <v>98</v>
      </c>
      <c r="O57" s="73" t="s">
        <v>98</v>
      </c>
      <c r="P57" s="73" t="s">
        <v>98</v>
      </c>
      <c r="Q57" s="73" t="s">
        <v>98</v>
      </c>
      <c r="R57" s="73" t="s">
        <v>98</v>
      </c>
      <c r="S57" s="73" t="s">
        <v>98</v>
      </c>
      <c r="T57" s="73" t="s">
        <v>98</v>
      </c>
      <c r="U57" s="73" t="s">
        <v>98</v>
      </c>
      <c r="V57" s="73" t="s">
        <v>98</v>
      </c>
      <c r="W57" s="73" t="s">
        <v>98</v>
      </c>
      <c r="X57" s="73" t="s">
        <v>98</v>
      </c>
      <c r="Y57" s="73" t="s">
        <v>98</v>
      </c>
      <c r="Z57" s="73" t="s">
        <v>98</v>
      </c>
      <c r="AA57" s="73" t="s">
        <v>98</v>
      </c>
      <c r="AB57" s="73" t="s">
        <v>98</v>
      </c>
      <c r="AC57" s="73" t="s">
        <v>98</v>
      </c>
      <c r="AD57" s="73" t="s">
        <v>98</v>
      </c>
      <c r="AE57" s="73" t="s">
        <v>98</v>
      </c>
      <c r="AF57" s="73" t="s">
        <v>98</v>
      </c>
      <c r="AG57" s="61" t="s">
        <v>98</v>
      </c>
    </row>
    <row r="58" spans="1:33" ht="12.75">
      <c r="A58" s="10"/>
      <c r="B58" s="25" t="s">
        <v>112</v>
      </c>
      <c r="C58" s="12"/>
      <c r="D58" s="12"/>
      <c r="E58" s="13">
        <v>2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61"/>
    </row>
    <row r="59" spans="1:33" ht="13.5" thickBot="1">
      <c r="A59" s="14"/>
      <c r="B59" s="26" t="s">
        <v>113</v>
      </c>
      <c r="C59" s="15"/>
      <c r="D59" s="15"/>
      <c r="E59" s="16">
        <v>6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61"/>
    </row>
    <row r="60" spans="1:33" ht="12.75">
      <c r="A60" s="6">
        <v>10</v>
      </c>
      <c r="B60" s="7" t="s">
        <v>34</v>
      </c>
      <c r="C60" s="8"/>
      <c r="D60" s="8"/>
      <c r="E60" s="9"/>
      <c r="F60" s="1">
        <f aca="true" t="shared" si="12" ref="F60:AG60">IF(F8="x",IF(F66="x",10,IF(F65="x",6,IF(F64="x",6,IF(F63="x",2,IF(F62="x",2,""))))),"")</f>
      </c>
      <c r="G60" s="1">
        <f t="shared" si="12"/>
      </c>
      <c r="H60" s="1">
        <f t="shared" si="12"/>
      </c>
      <c r="I60" s="1">
        <f t="shared" si="12"/>
      </c>
      <c r="J60" s="1">
        <f t="shared" si="12"/>
      </c>
      <c r="K60" s="1">
        <f t="shared" si="12"/>
      </c>
      <c r="L60" s="1">
        <f t="shared" si="12"/>
      </c>
      <c r="M60" s="1">
        <f t="shared" si="12"/>
      </c>
      <c r="N60" s="1">
        <f t="shared" si="12"/>
      </c>
      <c r="O60" s="1">
        <f t="shared" si="12"/>
      </c>
      <c r="P60" s="1">
        <f t="shared" si="12"/>
      </c>
      <c r="Q60" s="1">
        <f t="shared" si="12"/>
      </c>
      <c r="R60" s="1">
        <f t="shared" si="12"/>
      </c>
      <c r="S60" s="1">
        <f t="shared" si="12"/>
      </c>
      <c r="T60" s="1">
        <f t="shared" si="12"/>
      </c>
      <c r="U60" s="1">
        <f t="shared" si="12"/>
      </c>
      <c r="V60" s="1">
        <f t="shared" si="12"/>
      </c>
      <c r="W60" s="1">
        <f t="shared" si="12"/>
      </c>
      <c r="X60" s="1">
        <f t="shared" si="12"/>
      </c>
      <c r="Y60" s="1">
        <f t="shared" si="12"/>
      </c>
      <c r="Z60" s="1">
        <f t="shared" si="12"/>
      </c>
      <c r="AA60" s="1">
        <f t="shared" si="12"/>
      </c>
      <c r="AB60" s="1">
        <f t="shared" si="12"/>
      </c>
      <c r="AC60" s="1">
        <f t="shared" si="12"/>
      </c>
      <c r="AD60" s="1">
        <f t="shared" si="12"/>
      </c>
      <c r="AE60" s="1">
        <f t="shared" si="12"/>
      </c>
      <c r="AF60" s="1">
        <f t="shared" si="12"/>
      </c>
      <c r="AG60" s="1">
        <f t="shared" si="12"/>
      </c>
    </row>
    <row r="61" spans="1:33" ht="12.75">
      <c r="A61" s="10"/>
      <c r="B61" s="25" t="s">
        <v>83</v>
      </c>
      <c r="C61" s="12"/>
      <c r="D61" s="12"/>
      <c r="E61" s="13">
        <v>0</v>
      </c>
      <c r="F61" s="73" t="s">
        <v>98</v>
      </c>
      <c r="G61" s="73" t="s">
        <v>98</v>
      </c>
      <c r="H61" s="73" t="s">
        <v>98</v>
      </c>
      <c r="I61" s="73" t="s">
        <v>98</v>
      </c>
      <c r="J61" s="73" t="s">
        <v>98</v>
      </c>
      <c r="K61" s="73" t="s">
        <v>98</v>
      </c>
      <c r="L61" s="73" t="s">
        <v>98</v>
      </c>
      <c r="M61" s="73" t="s">
        <v>98</v>
      </c>
      <c r="N61" s="73" t="s">
        <v>98</v>
      </c>
      <c r="O61" s="73" t="s">
        <v>98</v>
      </c>
      <c r="P61" s="73" t="s">
        <v>98</v>
      </c>
      <c r="Q61" s="73" t="s">
        <v>98</v>
      </c>
      <c r="R61" s="73" t="s">
        <v>98</v>
      </c>
      <c r="S61" s="73" t="s">
        <v>98</v>
      </c>
      <c r="T61" s="73" t="s">
        <v>98</v>
      </c>
      <c r="U61" s="73" t="s">
        <v>98</v>
      </c>
      <c r="V61" s="73" t="s">
        <v>98</v>
      </c>
      <c r="W61" s="73" t="s">
        <v>98</v>
      </c>
      <c r="X61" s="73" t="s">
        <v>98</v>
      </c>
      <c r="Y61" s="73" t="s">
        <v>98</v>
      </c>
      <c r="Z61" s="73" t="s">
        <v>98</v>
      </c>
      <c r="AA61" s="73" t="s">
        <v>98</v>
      </c>
      <c r="AB61" s="73" t="s">
        <v>98</v>
      </c>
      <c r="AC61" s="73" t="s">
        <v>98</v>
      </c>
      <c r="AD61" s="73" t="s">
        <v>98</v>
      </c>
      <c r="AE61" s="73" t="s">
        <v>98</v>
      </c>
      <c r="AF61" s="73" t="s">
        <v>98</v>
      </c>
      <c r="AG61" s="73" t="s">
        <v>98</v>
      </c>
    </row>
    <row r="62" spans="1:33" ht="12.75">
      <c r="A62" s="10"/>
      <c r="B62" s="25" t="s">
        <v>84</v>
      </c>
      <c r="C62" s="12"/>
      <c r="D62" s="12"/>
      <c r="E62" s="13">
        <v>2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</row>
    <row r="63" spans="1:33" ht="12.75">
      <c r="A63" s="10"/>
      <c r="B63" s="25" t="s">
        <v>85</v>
      </c>
      <c r="C63" s="12"/>
      <c r="D63" s="12"/>
      <c r="E63" s="13">
        <v>2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</row>
    <row r="64" spans="1:33" ht="12.75">
      <c r="A64" s="10"/>
      <c r="B64" s="25" t="s">
        <v>86</v>
      </c>
      <c r="C64" s="12"/>
      <c r="D64" s="12"/>
      <c r="E64" s="13">
        <v>6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12.75">
      <c r="A65" s="10"/>
      <c r="B65" s="25" t="s">
        <v>35</v>
      </c>
      <c r="C65" s="12"/>
      <c r="D65" s="12"/>
      <c r="E65" s="13">
        <v>6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13.5" thickBot="1">
      <c r="A66" s="14"/>
      <c r="B66" s="26" t="s">
        <v>36</v>
      </c>
      <c r="C66" s="15"/>
      <c r="D66" s="15"/>
      <c r="E66" s="16">
        <v>10</v>
      </c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ht="12.75">
      <c r="A67" s="6">
        <v>11</v>
      </c>
      <c r="B67" s="7" t="s">
        <v>116</v>
      </c>
      <c r="C67" s="8"/>
      <c r="D67" s="8"/>
      <c r="E67" s="9"/>
      <c r="F67" s="1">
        <f aca="true" t="shared" si="13" ref="F67:AG67">IF(F8="x",IF(F71="x",10,IF(F70="x",6,IF(F69="x",4,""))),"")</f>
      </c>
      <c r="G67" s="1">
        <f t="shared" si="13"/>
      </c>
      <c r="H67" s="1">
        <f t="shared" si="13"/>
      </c>
      <c r="I67" s="1">
        <f t="shared" si="13"/>
      </c>
      <c r="J67" s="1">
        <f t="shared" si="13"/>
      </c>
      <c r="K67" s="1">
        <f t="shared" si="13"/>
      </c>
      <c r="L67" s="1">
        <f t="shared" si="13"/>
      </c>
      <c r="M67" s="1">
        <f t="shared" si="13"/>
      </c>
      <c r="N67" s="1">
        <f t="shared" si="13"/>
      </c>
      <c r="O67" s="1">
        <f t="shared" si="13"/>
      </c>
      <c r="P67" s="1">
        <f t="shared" si="13"/>
      </c>
      <c r="Q67" s="1">
        <f t="shared" si="13"/>
      </c>
      <c r="R67" s="1">
        <f t="shared" si="13"/>
      </c>
      <c r="S67" s="1">
        <f t="shared" si="13"/>
      </c>
      <c r="T67" s="1">
        <f t="shared" si="13"/>
      </c>
      <c r="U67" s="1">
        <f t="shared" si="13"/>
      </c>
      <c r="V67" s="1">
        <f t="shared" si="13"/>
      </c>
      <c r="W67" s="1">
        <f t="shared" si="13"/>
      </c>
      <c r="X67" s="1">
        <f t="shared" si="13"/>
      </c>
      <c r="Y67" s="1">
        <f t="shared" si="13"/>
      </c>
      <c r="Z67" s="1">
        <f t="shared" si="13"/>
      </c>
      <c r="AA67" s="1">
        <f t="shared" si="13"/>
      </c>
      <c r="AB67" s="1">
        <f t="shared" si="13"/>
      </c>
      <c r="AC67" s="1">
        <f t="shared" si="13"/>
      </c>
      <c r="AD67" s="1">
        <f t="shared" si="13"/>
      </c>
      <c r="AE67" s="1">
        <f t="shared" si="13"/>
      </c>
      <c r="AF67" s="1">
        <f t="shared" si="13"/>
      </c>
      <c r="AG67" s="1">
        <f t="shared" si="13"/>
      </c>
    </row>
    <row r="68" spans="1:33" ht="12.75">
      <c r="A68" s="10"/>
      <c r="B68" s="25" t="s">
        <v>37</v>
      </c>
      <c r="C68" s="12"/>
      <c r="D68" s="12"/>
      <c r="E68" s="13">
        <v>0</v>
      </c>
      <c r="F68" s="73" t="s">
        <v>98</v>
      </c>
      <c r="G68" s="73" t="s">
        <v>98</v>
      </c>
      <c r="H68" s="73" t="s">
        <v>98</v>
      </c>
      <c r="I68" s="73" t="s">
        <v>98</v>
      </c>
      <c r="J68" s="73" t="s">
        <v>98</v>
      </c>
      <c r="K68" s="73" t="s">
        <v>98</v>
      </c>
      <c r="L68" s="73" t="s">
        <v>98</v>
      </c>
      <c r="M68" s="73" t="s">
        <v>98</v>
      </c>
      <c r="N68" s="73" t="s">
        <v>98</v>
      </c>
      <c r="O68" s="73" t="s">
        <v>98</v>
      </c>
      <c r="P68" s="73" t="s">
        <v>98</v>
      </c>
      <c r="Q68" s="73" t="s">
        <v>98</v>
      </c>
      <c r="R68" s="73" t="s">
        <v>98</v>
      </c>
      <c r="S68" s="73" t="s">
        <v>98</v>
      </c>
      <c r="T68" s="73" t="s">
        <v>98</v>
      </c>
      <c r="U68" s="73" t="s">
        <v>98</v>
      </c>
      <c r="V68" s="73" t="s">
        <v>98</v>
      </c>
      <c r="W68" s="73" t="s">
        <v>98</v>
      </c>
      <c r="X68" s="73" t="s">
        <v>98</v>
      </c>
      <c r="Y68" s="73" t="s">
        <v>98</v>
      </c>
      <c r="Z68" s="73" t="s">
        <v>98</v>
      </c>
      <c r="AA68" s="73" t="s">
        <v>98</v>
      </c>
      <c r="AB68" s="73" t="s">
        <v>98</v>
      </c>
      <c r="AC68" s="73" t="s">
        <v>98</v>
      </c>
      <c r="AD68" s="73" t="s">
        <v>98</v>
      </c>
      <c r="AE68" s="73" t="s">
        <v>98</v>
      </c>
      <c r="AF68" s="73" t="s">
        <v>98</v>
      </c>
      <c r="AG68" s="73" t="s">
        <v>98</v>
      </c>
    </row>
    <row r="69" spans="1:33" ht="12.75">
      <c r="A69" s="10"/>
      <c r="B69" s="25" t="s">
        <v>87</v>
      </c>
      <c r="C69" s="12"/>
      <c r="D69" s="12"/>
      <c r="E69" s="13">
        <v>4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33" ht="12.75">
      <c r="A70" s="10"/>
      <c r="B70" s="25" t="s">
        <v>88</v>
      </c>
      <c r="C70" s="12"/>
      <c r="D70" s="12"/>
      <c r="E70" s="13">
        <v>6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</row>
    <row r="71" spans="1:33" ht="13.5" thickBot="1">
      <c r="A71" s="14"/>
      <c r="B71" s="26" t="s">
        <v>89</v>
      </c>
      <c r="C71" s="15"/>
      <c r="D71" s="15"/>
      <c r="E71" s="16">
        <v>10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</row>
    <row r="72" spans="1:33" ht="12.75">
      <c r="A72" s="6">
        <v>12</v>
      </c>
      <c r="B72" s="7" t="s">
        <v>38</v>
      </c>
      <c r="C72" s="8"/>
      <c r="D72" s="8"/>
      <c r="E72" s="9"/>
      <c r="F72" s="1">
        <f aca="true" t="shared" si="14" ref="F72:AG72">IF(F8="x",IF(F75="x",6,IF(F74="x",2,"")),"")</f>
      </c>
      <c r="G72" s="1">
        <f t="shared" si="14"/>
      </c>
      <c r="H72" s="1">
        <f t="shared" si="14"/>
      </c>
      <c r="I72" s="1">
        <f t="shared" si="14"/>
      </c>
      <c r="J72" s="1">
        <f t="shared" si="14"/>
      </c>
      <c r="K72" s="1">
        <f t="shared" si="14"/>
      </c>
      <c r="L72" s="1">
        <f t="shared" si="14"/>
      </c>
      <c r="M72" s="1">
        <f t="shared" si="14"/>
      </c>
      <c r="N72" s="1">
        <f t="shared" si="14"/>
      </c>
      <c r="O72" s="1">
        <f t="shared" si="14"/>
      </c>
      <c r="P72" s="1">
        <f t="shared" si="14"/>
      </c>
      <c r="Q72" s="1">
        <f t="shared" si="14"/>
      </c>
      <c r="R72" s="1">
        <f t="shared" si="14"/>
      </c>
      <c r="S72" s="1">
        <f t="shared" si="14"/>
      </c>
      <c r="T72" s="1">
        <f t="shared" si="14"/>
      </c>
      <c r="U72" s="1">
        <f t="shared" si="14"/>
      </c>
      <c r="V72" s="1">
        <f t="shared" si="14"/>
      </c>
      <c r="W72" s="1">
        <f t="shared" si="14"/>
      </c>
      <c r="X72" s="1">
        <f t="shared" si="14"/>
      </c>
      <c r="Y72" s="1">
        <f t="shared" si="14"/>
      </c>
      <c r="Z72" s="1">
        <f t="shared" si="14"/>
      </c>
      <c r="AA72" s="1">
        <f t="shared" si="14"/>
      </c>
      <c r="AB72" s="1">
        <f t="shared" si="14"/>
      </c>
      <c r="AC72" s="1">
        <f t="shared" si="14"/>
      </c>
      <c r="AD72" s="1">
        <f t="shared" si="14"/>
      </c>
      <c r="AE72" s="1">
        <f t="shared" si="14"/>
      </c>
      <c r="AF72" s="1">
        <f t="shared" si="14"/>
      </c>
      <c r="AG72" s="1">
        <f t="shared" si="14"/>
      </c>
    </row>
    <row r="73" spans="1:33" ht="12.75">
      <c r="A73" s="10"/>
      <c r="B73" s="25" t="s">
        <v>119</v>
      </c>
      <c r="C73" s="12"/>
      <c r="D73" s="12"/>
      <c r="E73" s="13">
        <v>0</v>
      </c>
      <c r="F73" s="73" t="s">
        <v>98</v>
      </c>
      <c r="G73" s="73" t="s">
        <v>98</v>
      </c>
      <c r="H73" s="73" t="s">
        <v>98</v>
      </c>
      <c r="I73" s="73" t="s">
        <v>98</v>
      </c>
      <c r="J73" s="73" t="s">
        <v>98</v>
      </c>
      <c r="K73" s="73" t="s">
        <v>98</v>
      </c>
      <c r="L73" s="73" t="s">
        <v>98</v>
      </c>
      <c r="M73" s="73" t="s">
        <v>98</v>
      </c>
      <c r="N73" s="73" t="s">
        <v>98</v>
      </c>
      <c r="O73" s="73" t="s">
        <v>98</v>
      </c>
      <c r="P73" s="73" t="s">
        <v>98</v>
      </c>
      <c r="Q73" s="73" t="s">
        <v>98</v>
      </c>
      <c r="R73" s="73" t="s">
        <v>98</v>
      </c>
      <c r="S73" s="73" t="s">
        <v>98</v>
      </c>
      <c r="T73" s="73" t="s">
        <v>98</v>
      </c>
      <c r="U73" s="73" t="s">
        <v>98</v>
      </c>
      <c r="V73" s="73" t="s">
        <v>98</v>
      </c>
      <c r="W73" s="73" t="s">
        <v>98</v>
      </c>
      <c r="X73" s="73" t="s">
        <v>98</v>
      </c>
      <c r="Y73" s="73" t="s">
        <v>98</v>
      </c>
      <c r="Z73" s="73" t="s">
        <v>98</v>
      </c>
      <c r="AA73" s="73" t="s">
        <v>98</v>
      </c>
      <c r="AB73" s="73" t="s">
        <v>98</v>
      </c>
      <c r="AC73" s="73" t="s">
        <v>98</v>
      </c>
      <c r="AD73" s="73" t="s">
        <v>98</v>
      </c>
      <c r="AE73" s="73" t="s">
        <v>98</v>
      </c>
      <c r="AF73" s="73" t="s">
        <v>98</v>
      </c>
      <c r="AG73" s="73" t="s">
        <v>98</v>
      </c>
    </row>
    <row r="74" spans="1:33" ht="12.75">
      <c r="A74" s="10"/>
      <c r="B74" s="25" t="s">
        <v>117</v>
      </c>
      <c r="C74" s="12"/>
      <c r="D74" s="12"/>
      <c r="E74" s="13">
        <v>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</row>
    <row r="75" spans="1:33" ht="13.5" thickBot="1">
      <c r="A75" s="14"/>
      <c r="B75" s="26" t="s">
        <v>118</v>
      </c>
      <c r="C75" s="15"/>
      <c r="D75" s="15"/>
      <c r="E75" s="16">
        <v>6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</row>
    <row r="76" spans="1:33" ht="25.5">
      <c r="A76" s="6">
        <v>13</v>
      </c>
      <c r="B76" s="7" t="s">
        <v>39</v>
      </c>
      <c r="C76" s="8"/>
      <c r="D76" s="8"/>
      <c r="E76" s="9"/>
      <c r="F76" s="1">
        <f aca="true" t="shared" si="15" ref="F76:AG76">IF(F8="x",IF(F78="x",4,""),"")</f>
      </c>
      <c r="G76" s="1">
        <f t="shared" si="15"/>
      </c>
      <c r="H76" s="1">
        <f t="shared" si="15"/>
      </c>
      <c r="I76" s="1">
        <f t="shared" si="15"/>
      </c>
      <c r="J76" s="1">
        <f t="shared" si="15"/>
      </c>
      <c r="K76" s="1">
        <f t="shared" si="15"/>
      </c>
      <c r="L76" s="1">
        <f t="shared" si="15"/>
      </c>
      <c r="M76" s="1">
        <f t="shared" si="15"/>
      </c>
      <c r="N76" s="1">
        <f t="shared" si="15"/>
      </c>
      <c r="O76" s="1">
        <f t="shared" si="15"/>
      </c>
      <c r="P76" s="1">
        <f t="shared" si="15"/>
      </c>
      <c r="Q76" s="1">
        <f t="shared" si="15"/>
      </c>
      <c r="R76" s="1">
        <f t="shared" si="15"/>
      </c>
      <c r="S76" s="1">
        <f t="shared" si="15"/>
      </c>
      <c r="T76" s="1">
        <f t="shared" si="15"/>
      </c>
      <c r="U76" s="1">
        <f t="shared" si="15"/>
      </c>
      <c r="V76" s="1">
        <f t="shared" si="15"/>
      </c>
      <c r="W76" s="1">
        <f t="shared" si="15"/>
      </c>
      <c r="X76" s="1">
        <f t="shared" si="15"/>
      </c>
      <c r="Y76" s="1">
        <f t="shared" si="15"/>
      </c>
      <c r="Z76" s="1">
        <f t="shared" si="15"/>
      </c>
      <c r="AA76" s="1">
        <f t="shared" si="15"/>
      </c>
      <c r="AB76" s="1">
        <f t="shared" si="15"/>
      </c>
      <c r="AC76" s="1">
        <f t="shared" si="15"/>
      </c>
      <c r="AD76" s="1">
        <f t="shared" si="15"/>
      </c>
      <c r="AE76" s="1">
        <f t="shared" si="15"/>
      </c>
      <c r="AF76" s="1">
        <f t="shared" si="15"/>
      </c>
      <c r="AG76" s="1">
        <f t="shared" si="15"/>
      </c>
    </row>
    <row r="77" spans="1:33" ht="12.75">
      <c r="A77" s="10"/>
      <c r="B77" s="25" t="s">
        <v>121</v>
      </c>
      <c r="C77" s="12"/>
      <c r="D77" s="12"/>
      <c r="E77" s="13">
        <v>0</v>
      </c>
      <c r="F77" s="73" t="s">
        <v>98</v>
      </c>
      <c r="G77" s="73" t="s">
        <v>98</v>
      </c>
      <c r="H77" s="73" t="s">
        <v>98</v>
      </c>
      <c r="I77" s="73" t="s">
        <v>98</v>
      </c>
      <c r="J77" s="73" t="s">
        <v>98</v>
      </c>
      <c r="K77" s="73" t="s">
        <v>98</v>
      </c>
      <c r="L77" s="73" t="s">
        <v>98</v>
      </c>
      <c r="M77" s="73" t="s">
        <v>98</v>
      </c>
      <c r="N77" s="73" t="s">
        <v>98</v>
      </c>
      <c r="O77" s="73" t="s">
        <v>98</v>
      </c>
      <c r="P77" s="73" t="s">
        <v>98</v>
      </c>
      <c r="Q77" s="73" t="s">
        <v>98</v>
      </c>
      <c r="R77" s="73" t="s">
        <v>98</v>
      </c>
      <c r="S77" s="73" t="s">
        <v>98</v>
      </c>
      <c r="T77" s="73" t="s">
        <v>98</v>
      </c>
      <c r="U77" s="73" t="s">
        <v>98</v>
      </c>
      <c r="V77" s="73" t="s">
        <v>98</v>
      </c>
      <c r="W77" s="73" t="s">
        <v>98</v>
      </c>
      <c r="X77" s="73" t="s">
        <v>98</v>
      </c>
      <c r="Y77" s="73" t="s">
        <v>98</v>
      </c>
      <c r="Z77" s="73" t="s">
        <v>98</v>
      </c>
      <c r="AA77" s="73" t="s">
        <v>98</v>
      </c>
      <c r="AB77" s="73" t="s">
        <v>98</v>
      </c>
      <c r="AC77" s="73" t="s">
        <v>98</v>
      </c>
      <c r="AD77" s="73" t="s">
        <v>98</v>
      </c>
      <c r="AE77" s="73" t="s">
        <v>98</v>
      </c>
      <c r="AF77" s="73" t="s">
        <v>98</v>
      </c>
      <c r="AG77" s="73" t="s">
        <v>98</v>
      </c>
    </row>
    <row r="78" spans="1:33" ht="13.5" thickBot="1">
      <c r="A78" s="14"/>
      <c r="B78" s="26" t="s">
        <v>120</v>
      </c>
      <c r="C78" s="15"/>
      <c r="D78" s="15"/>
      <c r="E78" s="16">
        <v>4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</row>
    <row r="79" spans="1:33" ht="12.75">
      <c r="A79" s="6">
        <v>14</v>
      </c>
      <c r="B79" s="7" t="s">
        <v>40</v>
      </c>
      <c r="C79" s="8"/>
      <c r="D79" s="8"/>
      <c r="E79" s="9"/>
      <c r="F79" s="1">
        <f aca="true" t="shared" si="16" ref="F79:AG79">IF(F8="x",IF(F82="x",8,IF(F81="x",2,"")),"")</f>
      </c>
      <c r="G79" s="1">
        <f t="shared" si="16"/>
      </c>
      <c r="H79" s="1">
        <f t="shared" si="16"/>
      </c>
      <c r="I79" s="1">
        <f t="shared" si="16"/>
      </c>
      <c r="J79" s="1">
        <f t="shared" si="16"/>
      </c>
      <c r="K79" s="1">
        <f t="shared" si="16"/>
      </c>
      <c r="L79" s="1">
        <f t="shared" si="16"/>
      </c>
      <c r="M79" s="1">
        <f t="shared" si="16"/>
      </c>
      <c r="N79" s="1">
        <f t="shared" si="16"/>
      </c>
      <c r="O79" s="1">
        <f t="shared" si="16"/>
      </c>
      <c r="P79" s="1">
        <f t="shared" si="16"/>
      </c>
      <c r="Q79" s="1">
        <f t="shared" si="16"/>
      </c>
      <c r="R79" s="1">
        <f t="shared" si="16"/>
      </c>
      <c r="S79" s="1">
        <f t="shared" si="16"/>
      </c>
      <c r="T79" s="1">
        <f t="shared" si="16"/>
      </c>
      <c r="U79" s="1">
        <f t="shared" si="16"/>
      </c>
      <c r="V79" s="1">
        <f t="shared" si="16"/>
      </c>
      <c r="W79" s="1">
        <f t="shared" si="16"/>
      </c>
      <c r="X79" s="1">
        <f t="shared" si="16"/>
      </c>
      <c r="Y79" s="1">
        <f t="shared" si="16"/>
      </c>
      <c r="Z79" s="1">
        <f t="shared" si="16"/>
      </c>
      <c r="AA79" s="1">
        <f t="shared" si="16"/>
      </c>
      <c r="AB79" s="1">
        <f t="shared" si="16"/>
      </c>
      <c r="AC79" s="1">
        <f t="shared" si="16"/>
      </c>
      <c r="AD79" s="1">
        <f t="shared" si="16"/>
      </c>
      <c r="AE79" s="1">
        <f t="shared" si="16"/>
      </c>
      <c r="AF79" s="1">
        <f t="shared" si="16"/>
      </c>
      <c r="AG79" s="1">
        <f t="shared" si="16"/>
      </c>
    </row>
    <row r="80" spans="1:33" ht="22.5">
      <c r="A80" s="10"/>
      <c r="B80" s="11" t="s">
        <v>41</v>
      </c>
      <c r="C80" s="12"/>
      <c r="D80" s="12"/>
      <c r="E80" s="13">
        <v>0</v>
      </c>
      <c r="F80" s="73" t="s">
        <v>98</v>
      </c>
      <c r="G80" s="73" t="s">
        <v>98</v>
      </c>
      <c r="H80" s="73" t="s">
        <v>98</v>
      </c>
      <c r="I80" s="73" t="s">
        <v>98</v>
      </c>
      <c r="J80" s="73" t="s">
        <v>98</v>
      </c>
      <c r="K80" s="73" t="s">
        <v>98</v>
      </c>
      <c r="L80" s="73" t="s">
        <v>98</v>
      </c>
      <c r="M80" s="73" t="s">
        <v>98</v>
      </c>
      <c r="N80" s="73" t="s">
        <v>98</v>
      </c>
      <c r="O80" s="73" t="s">
        <v>98</v>
      </c>
      <c r="P80" s="73" t="s">
        <v>98</v>
      </c>
      <c r="Q80" s="73" t="s">
        <v>98</v>
      </c>
      <c r="R80" s="73" t="s">
        <v>98</v>
      </c>
      <c r="S80" s="73" t="s">
        <v>98</v>
      </c>
      <c r="T80" s="73" t="s">
        <v>98</v>
      </c>
      <c r="U80" s="73" t="s">
        <v>98</v>
      </c>
      <c r="V80" s="73" t="s">
        <v>98</v>
      </c>
      <c r="W80" s="73" t="s">
        <v>98</v>
      </c>
      <c r="X80" s="73" t="s">
        <v>98</v>
      </c>
      <c r="Y80" s="73" t="s">
        <v>98</v>
      </c>
      <c r="Z80" s="73" t="s">
        <v>98</v>
      </c>
      <c r="AA80" s="73" t="s">
        <v>98</v>
      </c>
      <c r="AB80" s="73" t="s">
        <v>98</v>
      </c>
      <c r="AC80" s="73" t="s">
        <v>98</v>
      </c>
      <c r="AD80" s="73" t="s">
        <v>98</v>
      </c>
      <c r="AE80" s="73" t="s">
        <v>98</v>
      </c>
      <c r="AF80" s="73" t="s">
        <v>98</v>
      </c>
      <c r="AG80" s="73" t="s">
        <v>98</v>
      </c>
    </row>
    <row r="81" spans="1:33" ht="22.5">
      <c r="A81" s="10"/>
      <c r="B81" s="11" t="s">
        <v>94</v>
      </c>
      <c r="C81" s="12"/>
      <c r="D81" s="12"/>
      <c r="E81" s="13">
        <v>2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</row>
    <row r="82" spans="1:33" ht="23.25" thickBot="1">
      <c r="A82" s="14"/>
      <c r="B82" s="31" t="s">
        <v>95</v>
      </c>
      <c r="C82" s="15"/>
      <c r="D82" s="15"/>
      <c r="E82" s="16">
        <v>8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</row>
    <row r="83" spans="1:33" ht="12.75">
      <c r="A83" s="6">
        <v>15</v>
      </c>
      <c r="B83" s="7" t="s">
        <v>42</v>
      </c>
      <c r="C83" s="8"/>
      <c r="D83" s="8"/>
      <c r="E83" s="9"/>
      <c r="F83" s="1">
        <f aca="true" t="shared" si="17" ref="F83:AG83">IF(F8="x",IF(F86="x",13,IF(F85="x",6,"")),"")</f>
      </c>
      <c r="G83" s="1">
        <f t="shared" si="17"/>
      </c>
      <c r="H83" s="1">
        <f t="shared" si="17"/>
      </c>
      <c r="I83" s="1">
        <f t="shared" si="17"/>
      </c>
      <c r="J83" s="1">
        <f t="shared" si="17"/>
      </c>
      <c r="K83" s="1">
        <f t="shared" si="17"/>
      </c>
      <c r="L83" s="1">
        <f t="shared" si="17"/>
      </c>
      <c r="M83" s="1">
        <f t="shared" si="17"/>
      </c>
      <c r="N83" s="1">
        <f t="shared" si="17"/>
      </c>
      <c r="O83" s="1">
        <f t="shared" si="17"/>
      </c>
      <c r="P83" s="1">
        <f t="shared" si="17"/>
      </c>
      <c r="Q83" s="1">
        <f t="shared" si="17"/>
      </c>
      <c r="R83" s="1">
        <f t="shared" si="17"/>
      </c>
      <c r="S83" s="1">
        <f t="shared" si="17"/>
      </c>
      <c r="T83" s="1">
        <f t="shared" si="17"/>
      </c>
      <c r="U83" s="1">
        <f t="shared" si="17"/>
      </c>
      <c r="V83" s="1">
        <f t="shared" si="17"/>
      </c>
      <c r="W83" s="1">
        <f t="shared" si="17"/>
      </c>
      <c r="X83" s="1">
        <f t="shared" si="17"/>
      </c>
      <c r="Y83" s="1">
        <f t="shared" si="17"/>
      </c>
      <c r="Z83" s="1">
        <f t="shared" si="17"/>
      </c>
      <c r="AA83" s="1">
        <f t="shared" si="17"/>
      </c>
      <c r="AB83" s="1">
        <f t="shared" si="17"/>
      </c>
      <c r="AC83" s="1">
        <f t="shared" si="17"/>
      </c>
      <c r="AD83" s="1">
        <f t="shared" si="17"/>
      </c>
      <c r="AE83" s="1">
        <f t="shared" si="17"/>
      </c>
      <c r="AF83" s="1">
        <f t="shared" si="17"/>
      </c>
      <c r="AG83" s="1">
        <f t="shared" si="17"/>
      </c>
    </row>
    <row r="84" spans="1:33" ht="12.75">
      <c r="A84" s="10"/>
      <c r="B84" s="25" t="s">
        <v>93</v>
      </c>
      <c r="C84" s="12"/>
      <c r="D84" s="12"/>
      <c r="E84" s="13">
        <v>0</v>
      </c>
      <c r="F84" s="73" t="s">
        <v>98</v>
      </c>
      <c r="G84" s="73" t="s">
        <v>98</v>
      </c>
      <c r="H84" s="73" t="s">
        <v>98</v>
      </c>
      <c r="I84" s="73" t="s">
        <v>98</v>
      </c>
      <c r="J84" s="73" t="s">
        <v>98</v>
      </c>
      <c r="K84" s="73" t="s">
        <v>98</v>
      </c>
      <c r="L84" s="73" t="s">
        <v>98</v>
      </c>
      <c r="M84" s="73" t="s">
        <v>98</v>
      </c>
      <c r="N84" s="73" t="s">
        <v>98</v>
      </c>
      <c r="O84" s="73" t="s">
        <v>98</v>
      </c>
      <c r="P84" s="73" t="s">
        <v>98</v>
      </c>
      <c r="Q84" s="73" t="s">
        <v>98</v>
      </c>
      <c r="R84" s="73" t="s">
        <v>98</v>
      </c>
      <c r="S84" s="73" t="s">
        <v>98</v>
      </c>
      <c r="T84" s="73" t="s">
        <v>98</v>
      </c>
      <c r="U84" s="73" t="s">
        <v>98</v>
      </c>
      <c r="V84" s="73" t="s">
        <v>98</v>
      </c>
      <c r="W84" s="73" t="s">
        <v>98</v>
      </c>
      <c r="X84" s="73" t="s">
        <v>98</v>
      </c>
      <c r="Y84" s="73" t="s">
        <v>98</v>
      </c>
      <c r="Z84" s="73" t="s">
        <v>98</v>
      </c>
      <c r="AA84" s="73" t="s">
        <v>98</v>
      </c>
      <c r="AB84" s="73" t="s">
        <v>98</v>
      </c>
      <c r="AC84" s="73" t="s">
        <v>98</v>
      </c>
      <c r="AD84" s="73" t="s">
        <v>98</v>
      </c>
      <c r="AE84" s="73" t="s">
        <v>98</v>
      </c>
      <c r="AF84" s="73" t="s">
        <v>98</v>
      </c>
      <c r="AG84" s="73" t="s">
        <v>98</v>
      </c>
    </row>
    <row r="85" spans="1:33" ht="12.75">
      <c r="A85" s="10"/>
      <c r="B85" s="25" t="s">
        <v>92</v>
      </c>
      <c r="C85" s="12"/>
      <c r="D85" s="12"/>
      <c r="E85" s="13">
        <v>6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</row>
    <row r="86" spans="1:33" ht="13.5" thickBot="1">
      <c r="A86" s="14"/>
      <c r="B86" s="26" t="s">
        <v>43</v>
      </c>
      <c r="C86" s="15"/>
      <c r="D86" s="15"/>
      <c r="E86" s="16">
        <v>13</v>
      </c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</row>
    <row r="87" spans="1:33" ht="12.75">
      <c r="A87" s="6"/>
      <c r="B87" s="7"/>
      <c r="C87" s="8"/>
      <c r="D87" s="8"/>
      <c r="E87" s="39"/>
      <c r="F87" s="63">
        <f aca="true" t="shared" si="18" ref="F87:AG87">IF(F8="x",IF(F88="x",5,""),"")</f>
      </c>
      <c r="G87" s="8">
        <f t="shared" si="18"/>
      </c>
      <c r="H87" s="8">
        <f t="shared" si="18"/>
      </c>
      <c r="I87" s="8">
        <f t="shared" si="18"/>
      </c>
      <c r="J87" s="8">
        <f t="shared" si="18"/>
      </c>
      <c r="K87" s="8">
        <f t="shared" si="18"/>
      </c>
      <c r="L87" s="8">
        <f t="shared" si="18"/>
      </c>
      <c r="M87" s="8">
        <f t="shared" si="18"/>
      </c>
      <c r="N87" s="8">
        <f t="shared" si="18"/>
      </c>
      <c r="O87" s="8">
        <f t="shared" si="18"/>
      </c>
      <c r="P87" s="8">
        <f t="shared" si="18"/>
      </c>
      <c r="Q87" s="8">
        <f t="shared" si="18"/>
      </c>
      <c r="R87" s="8">
        <f t="shared" si="18"/>
      </c>
      <c r="S87" s="8">
        <f t="shared" si="18"/>
      </c>
      <c r="T87" s="8">
        <f t="shared" si="18"/>
      </c>
      <c r="U87" s="8">
        <f t="shared" si="18"/>
      </c>
      <c r="V87" s="8">
        <f t="shared" si="18"/>
      </c>
      <c r="W87" s="8">
        <f t="shared" si="18"/>
      </c>
      <c r="X87" s="8">
        <f t="shared" si="18"/>
      </c>
      <c r="Y87" s="8">
        <f t="shared" si="18"/>
      </c>
      <c r="Z87" s="8">
        <f t="shared" si="18"/>
      </c>
      <c r="AA87" s="8">
        <f t="shared" si="18"/>
      </c>
      <c r="AB87" s="8">
        <f t="shared" si="18"/>
      </c>
      <c r="AC87" s="8">
        <f t="shared" si="18"/>
      </c>
      <c r="AD87" s="8">
        <f t="shared" si="18"/>
      </c>
      <c r="AE87" s="8">
        <f t="shared" si="18"/>
      </c>
      <c r="AF87" s="8">
        <f t="shared" si="18"/>
      </c>
      <c r="AG87" s="64">
        <f t="shared" si="18"/>
      </c>
    </row>
    <row r="88" spans="1:33" ht="26.25" thickBot="1">
      <c r="A88" s="3">
        <v>16</v>
      </c>
      <c r="B88" s="62" t="s">
        <v>44</v>
      </c>
      <c r="E88" s="18">
        <v>5</v>
      </c>
      <c r="F88" s="78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80"/>
    </row>
    <row r="89" spans="1:33" ht="12.75">
      <c r="A89" s="6"/>
      <c r="B89" s="7"/>
      <c r="C89" s="8"/>
      <c r="D89" s="8"/>
      <c r="E89" s="39"/>
      <c r="F89" s="63">
        <f aca="true" t="shared" si="19" ref="F89:AG89">IF(F8="x",IF(F8="x",IF(F90="x",4,""),""),"")</f>
      </c>
      <c r="G89" s="8">
        <f t="shared" si="19"/>
      </c>
      <c r="H89" s="8">
        <f t="shared" si="19"/>
      </c>
      <c r="I89" s="8">
        <f t="shared" si="19"/>
      </c>
      <c r="J89" s="8">
        <f t="shared" si="19"/>
      </c>
      <c r="K89" s="8">
        <f t="shared" si="19"/>
      </c>
      <c r="L89" s="8">
        <f t="shared" si="19"/>
      </c>
      <c r="M89" s="8">
        <f t="shared" si="19"/>
      </c>
      <c r="N89" s="8">
        <f t="shared" si="19"/>
      </c>
      <c r="O89" s="8">
        <f t="shared" si="19"/>
      </c>
      <c r="P89" s="8">
        <f t="shared" si="19"/>
      </c>
      <c r="Q89" s="8">
        <f t="shared" si="19"/>
      </c>
      <c r="R89" s="8">
        <f t="shared" si="19"/>
      </c>
      <c r="S89" s="8">
        <f t="shared" si="19"/>
      </c>
      <c r="T89" s="8">
        <f t="shared" si="19"/>
      </c>
      <c r="U89" s="8">
        <f t="shared" si="19"/>
      </c>
      <c r="V89" s="8">
        <f t="shared" si="19"/>
      </c>
      <c r="W89" s="8">
        <f t="shared" si="19"/>
      </c>
      <c r="X89" s="8">
        <f t="shared" si="19"/>
      </c>
      <c r="Y89" s="8">
        <f t="shared" si="19"/>
      </c>
      <c r="Z89" s="8">
        <f t="shared" si="19"/>
      </c>
      <c r="AA89" s="8">
        <f t="shared" si="19"/>
      </c>
      <c r="AB89" s="8">
        <f t="shared" si="19"/>
      </c>
      <c r="AC89" s="8">
        <f t="shared" si="19"/>
      </c>
      <c r="AD89" s="8">
        <f t="shared" si="19"/>
      </c>
      <c r="AE89" s="8">
        <f t="shared" si="19"/>
      </c>
      <c r="AF89" s="8">
        <f t="shared" si="19"/>
      </c>
      <c r="AG89" s="64">
        <f t="shared" si="19"/>
      </c>
    </row>
    <row r="90" spans="1:33" ht="39" thickBot="1">
      <c r="A90" s="10">
        <v>17</v>
      </c>
      <c r="B90" s="27" t="s">
        <v>45</v>
      </c>
      <c r="C90" s="104" t="s">
        <v>46</v>
      </c>
      <c r="D90" s="105"/>
      <c r="E90" s="18">
        <v>4</v>
      </c>
      <c r="F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3"/>
    </row>
    <row r="91" spans="1:33" ht="12.75">
      <c r="A91" s="6"/>
      <c r="B91" s="7"/>
      <c r="C91" s="67"/>
      <c r="D91" s="68"/>
      <c r="E91" s="9"/>
      <c r="F91" s="63">
        <f aca="true" t="shared" si="20" ref="F91:AG91">IF(F8="x",IF(F92="x",4,""),"")</f>
      </c>
      <c r="G91" s="8">
        <f t="shared" si="20"/>
      </c>
      <c r="H91" s="8">
        <f t="shared" si="20"/>
      </c>
      <c r="I91" s="8">
        <f t="shared" si="20"/>
      </c>
      <c r="J91" s="8">
        <f t="shared" si="20"/>
      </c>
      <c r="K91" s="8">
        <f t="shared" si="20"/>
      </c>
      <c r="L91" s="8">
        <f t="shared" si="20"/>
      </c>
      <c r="M91" s="8">
        <f t="shared" si="20"/>
      </c>
      <c r="N91" s="8">
        <f t="shared" si="20"/>
      </c>
      <c r="O91" s="8">
        <f t="shared" si="20"/>
      </c>
      <c r="P91" s="8">
        <f t="shared" si="20"/>
      </c>
      <c r="Q91" s="8">
        <f t="shared" si="20"/>
      </c>
      <c r="R91" s="8">
        <f t="shared" si="20"/>
      </c>
      <c r="S91" s="8">
        <f t="shared" si="20"/>
      </c>
      <c r="T91" s="8">
        <f t="shared" si="20"/>
      </c>
      <c r="U91" s="8">
        <f t="shared" si="20"/>
      </c>
      <c r="V91" s="8">
        <f t="shared" si="20"/>
      </c>
      <c r="W91" s="8">
        <f t="shared" si="20"/>
      </c>
      <c r="X91" s="8">
        <f t="shared" si="20"/>
      </c>
      <c r="Y91" s="8">
        <f t="shared" si="20"/>
      </c>
      <c r="Z91" s="8">
        <f t="shared" si="20"/>
      </c>
      <c r="AA91" s="8">
        <f t="shared" si="20"/>
      </c>
      <c r="AB91" s="8">
        <f t="shared" si="20"/>
      </c>
      <c r="AC91" s="8">
        <f t="shared" si="20"/>
      </c>
      <c r="AD91" s="8">
        <f t="shared" si="20"/>
      </c>
      <c r="AE91" s="8">
        <f t="shared" si="20"/>
      </c>
      <c r="AF91" s="8">
        <f t="shared" si="20"/>
      </c>
      <c r="AG91" s="64">
        <f t="shared" si="20"/>
      </c>
    </row>
    <row r="92" spans="1:33" ht="26.25" thickBot="1">
      <c r="A92" s="14">
        <v>18</v>
      </c>
      <c r="B92" s="65" t="s">
        <v>58</v>
      </c>
      <c r="C92" s="15"/>
      <c r="D92" s="15"/>
      <c r="E92" s="16">
        <v>4</v>
      </c>
      <c r="F92" s="84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</row>
    <row r="93" spans="1:33" ht="12.75">
      <c r="A93" s="10">
        <v>19</v>
      </c>
      <c r="B93" s="27" t="s">
        <v>47</v>
      </c>
      <c r="C93" s="12"/>
      <c r="D93" s="12"/>
      <c r="E93" s="13"/>
      <c r="F93" s="63">
        <f aca="true" t="shared" si="21" ref="F93:AG93">IF(F8="x",IF(F94="x",4,""),"")</f>
      </c>
      <c r="G93" s="8">
        <f t="shared" si="21"/>
      </c>
      <c r="H93" s="8">
        <f t="shared" si="21"/>
      </c>
      <c r="I93" s="8">
        <f t="shared" si="21"/>
      </c>
      <c r="J93" s="8">
        <f t="shared" si="21"/>
      </c>
      <c r="K93" s="8">
        <f t="shared" si="21"/>
      </c>
      <c r="L93" s="8">
        <f t="shared" si="21"/>
      </c>
      <c r="M93" s="8">
        <f t="shared" si="21"/>
      </c>
      <c r="N93" s="8">
        <f t="shared" si="21"/>
      </c>
      <c r="O93" s="8">
        <f t="shared" si="21"/>
      </c>
      <c r="P93" s="8">
        <f t="shared" si="21"/>
      </c>
      <c r="Q93" s="8">
        <f t="shared" si="21"/>
      </c>
      <c r="R93" s="8">
        <f t="shared" si="21"/>
      </c>
      <c r="S93" s="8">
        <f t="shared" si="21"/>
      </c>
      <c r="T93" s="8">
        <f t="shared" si="21"/>
      </c>
      <c r="U93" s="8">
        <f t="shared" si="21"/>
      </c>
      <c r="V93" s="8">
        <f t="shared" si="21"/>
      </c>
      <c r="W93" s="8">
        <f t="shared" si="21"/>
      </c>
      <c r="X93" s="8">
        <f t="shared" si="21"/>
      </c>
      <c r="Y93" s="8">
        <f t="shared" si="21"/>
      </c>
      <c r="Z93" s="8">
        <f t="shared" si="21"/>
      </c>
      <c r="AA93" s="8">
        <f t="shared" si="21"/>
      </c>
      <c r="AB93" s="8">
        <f t="shared" si="21"/>
      </c>
      <c r="AC93" s="8">
        <f t="shared" si="21"/>
      </c>
      <c r="AD93" s="8">
        <f t="shared" si="21"/>
      </c>
      <c r="AE93" s="8">
        <f t="shared" si="21"/>
      </c>
      <c r="AF93" s="8">
        <f t="shared" si="21"/>
      </c>
      <c r="AG93" s="64">
        <f t="shared" si="21"/>
      </c>
    </row>
    <row r="94" spans="1:33" ht="47.25" customHeight="1" thickBot="1">
      <c r="A94" s="10"/>
      <c r="B94" s="51" t="s">
        <v>122</v>
      </c>
      <c r="C94" s="51" t="s">
        <v>123</v>
      </c>
      <c r="D94" s="51" t="s">
        <v>124</v>
      </c>
      <c r="E94" s="13">
        <v>4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</row>
    <row r="95" spans="1:33" ht="12.75">
      <c r="A95" s="6"/>
      <c r="B95" s="7"/>
      <c r="C95" s="8"/>
      <c r="D95" s="8"/>
      <c r="E95" s="9"/>
      <c r="F95" s="63">
        <f aca="true" t="shared" si="22" ref="F95:AG95">IF(F10="x",IF(F96="x",4,""),"")</f>
      </c>
      <c r="G95" s="8">
        <f t="shared" si="22"/>
      </c>
      <c r="H95" s="8">
        <f t="shared" si="22"/>
      </c>
      <c r="I95" s="8">
        <f t="shared" si="22"/>
      </c>
      <c r="J95" s="8">
        <f t="shared" si="22"/>
      </c>
      <c r="K95" s="8">
        <f t="shared" si="22"/>
      </c>
      <c r="L95" s="8">
        <f t="shared" si="22"/>
      </c>
      <c r="M95" s="8">
        <f t="shared" si="22"/>
      </c>
      <c r="N95" s="8">
        <f t="shared" si="22"/>
      </c>
      <c r="O95" s="8">
        <f t="shared" si="22"/>
      </c>
      <c r="P95" s="8">
        <f t="shared" si="22"/>
      </c>
      <c r="Q95" s="8">
        <f t="shared" si="22"/>
      </c>
      <c r="R95" s="8">
        <f t="shared" si="22"/>
      </c>
      <c r="S95" s="8">
        <f t="shared" si="22"/>
      </c>
      <c r="T95" s="8">
        <f t="shared" si="22"/>
      </c>
      <c r="U95" s="8">
        <f t="shared" si="22"/>
      </c>
      <c r="V95" s="8">
        <f t="shared" si="22"/>
      </c>
      <c r="W95" s="8">
        <f t="shared" si="22"/>
      </c>
      <c r="X95" s="8">
        <f t="shared" si="22"/>
      </c>
      <c r="Y95" s="8">
        <f t="shared" si="22"/>
      </c>
      <c r="Z95" s="8">
        <f t="shared" si="22"/>
      </c>
      <c r="AA95" s="8">
        <f t="shared" si="22"/>
      </c>
      <c r="AB95" s="8">
        <f t="shared" si="22"/>
      </c>
      <c r="AC95" s="8">
        <f t="shared" si="22"/>
      </c>
      <c r="AD95" s="8">
        <f t="shared" si="22"/>
      </c>
      <c r="AE95" s="8">
        <f t="shared" si="22"/>
      </c>
      <c r="AF95" s="8">
        <f t="shared" si="22"/>
      </c>
      <c r="AG95" s="64">
        <f t="shared" si="22"/>
      </c>
    </row>
    <row r="96" spans="1:33" ht="25.5" customHeight="1" thickBot="1">
      <c r="A96" s="14">
        <v>20</v>
      </c>
      <c r="B96" s="65" t="s">
        <v>48</v>
      </c>
      <c r="C96" s="106" t="s">
        <v>49</v>
      </c>
      <c r="D96" s="107"/>
      <c r="E96" s="16">
        <v>5</v>
      </c>
      <c r="F96" s="73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</row>
    <row r="97" spans="1:33" ht="12.75">
      <c r="A97" s="10"/>
      <c r="B97" s="27"/>
      <c r="C97" s="66"/>
      <c r="D97" s="32"/>
      <c r="E97" s="13"/>
      <c r="F97" s="63">
        <f aca="true" t="shared" si="23" ref="F97:AG97">IF(F8="x",IF(F98="x",6,""),"")</f>
      </c>
      <c r="G97" s="8">
        <f t="shared" si="23"/>
      </c>
      <c r="H97" s="8">
        <f t="shared" si="23"/>
      </c>
      <c r="I97" s="8">
        <f t="shared" si="23"/>
      </c>
      <c r="J97" s="8">
        <f t="shared" si="23"/>
      </c>
      <c r="K97" s="8">
        <f t="shared" si="23"/>
      </c>
      <c r="L97" s="8">
        <f t="shared" si="23"/>
      </c>
      <c r="M97" s="8">
        <f t="shared" si="23"/>
      </c>
      <c r="N97" s="8">
        <f t="shared" si="23"/>
      </c>
      <c r="O97" s="8">
        <f t="shared" si="23"/>
      </c>
      <c r="P97" s="8">
        <f t="shared" si="23"/>
      </c>
      <c r="Q97" s="8">
        <f t="shared" si="23"/>
      </c>
      <c r="R97" s="8">
        <f t="shared" si="23"/>
      </c>
      <c r="S97" s="8">
        <f t="shared" si="23"/>
      </c>
      <c r="T97" s="8">
        <f t="shared" si="23"/>
      </c>
      <c r="U97" s="8">
        <f t="shared" si="23"/>
      </c>
      <c r="V97" s="8">
        <f t="shared" si="23"/>
      </c>
      <c r="W97" s="8">
        <f t="shared" si="23"/>
      </c>
      <c r="X97" s="8">
        <f t="shared" si="23"/>
      </c>
      <c r="Y97" s="8">
        <f t="shared" si="23"/>
      </c>
      <c r="Z97" s="8">
        <f t="shared" si="23"/>
      </c>
      <c r="AA97" s="8">
        <f t="shared" si="23"/>
      </c>
      <c r="AB97" s="8">
        <f t="shared" si="23"/>
      </c>
      <c r="AC97" s="8">
        <f t="shared" si="23"/>
      </c>
      <c r="AD97" s="8">
        <f t="shared" si="23"/>
      </c>
      <c r="AE97" s="8">
        <f t="shared" si="23"/>
      </c>
      <c r="AF97" s="8">
        <f t="shared" si="23"/>
      </c>
      <c r="AG97" s="64">
        <f t="shared" si="23"/>
      </c>
    </row>
    <row r="98" spans="1:33" ht="37.5" customHeight="1" thickBot="1">
      <c r="A98" s="10">
        <v>21</v>
      </c>
      <c r="B98" s="27" t="s">
        <v>50</v>
      </c>
      <c r="C98" s="108" t="s">
        <v>102</v>
      </c>
      <c r="D98" s="109"/>
      <c r="E98" s="13">
        <v>6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</row>
    <row r="99" spans="1:33" ht="12.75">
      <c r="A99" s="6"/>
      <c r="B99" s="60"/>
      <c r="C99" s="8"/>
      <c r="D99" s="8"/>
      <c r="E99" s="9"/>
      <c r="F99" s="63">
        <f aca="true" t="shared" si="24" ref="F99:AG99">IF(F8="x",IF(F100="x",4,""),"")</f>
      </c>
      <c r="G99" s="8">
        <f t="shared" si="24"/>
      </c>
      <c r="H99" s="8">
        <f t="shared" si="24"/>
      </c>
      <c r="I99" s="8">
        <f t="shared" si="24"/>
      </c>
      <c r="J99" s="8">
        <f t="shared" si="24"/>
      </c>
      <c r="K99" s="8">
        <f t="shared" si="24"/>
      </c>
      <c r="L99" s="8">
        <f t="shared" si="24"/>
      </c>
      <c r="M99" s="8">
        <f t="shared" si="24"/>
      </c>
      <c r="N99" s="8">
        <f t="shared" si="24"/>
      </c>
      <c r="O99" s="8">
        <f t="shared" si="24"/>
      </c>
      <c r="P99" s="8">
        <f t="shared" si="24"/>
      </c>
      <c r="Q99" s="8">
        <f t="shared" si="24"/>
      </c>
      <c r="R99" s="8">
        <f t="shared" si="24"/>
      </c>
      <c r="S99" s="8">
        <f t="shared" si="24"/>
      </c>
      <c r="T99" s="8">
        <f t="shared" si="24"/>
      </c>
      <c r="U99" s="8">
        <f t="shared" si="24"/>
      </c>
      <c r="V99" s="8">
        <f t="shared" si="24"/>
      </c>
      <c r="W99" s="8">
        <f t="shared" si="24"/>
      </c>
      <c r="X99" s="8">
        <f t="shared" si="24"/>
      </c>
      <c r="Y99" s="8">
        <f t="shared" si="24"/>
      </c>
      <c r="Z99" s="8">
        <f t="shared" si="24"/>
      </c>
      <c r="AA99" s="8">
        <f t="shared" si="24"/>
      </c>
      <c r="AB99" s="8">
        <f t="shared" si="24"/>
      </c>
      <c r="AC99" s="8">
        <f t="shared" si="24"/>
      </c>
      <c r="AD99" s="8">
        <f t="shared" si="24"/>
      </c>
      <c r="AE99" s="8">
        <f t="shared" si="24"/>
      </c>
      <c r="AF99" s="8">
        <f t="shared" si="24"/>
      </c>
      <c r="AG99" s="64">
        <f t="shared" si="24"/>
      </c>
    </row>
    <row r="100" spans="1:33" ht="26.25" thickBot="1">
      <c r="A100" s="10">
        <v>22</v>
      </c>
      <c r="B100" s="27" t="s">
        <v>51</v>
      </c>
      <c r="C100" s="12"/>
      <c r="D100" s="12"/>
      <c r="E100" s="13">
        <v>4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</row>
    <row r="101" spans="1:33" ht="12.75">
      <c r="A101" s="6"/>
      <c r="B101" s="7"/>
      <c r="C101" s="8"/>
      <c r="D101" s="8"/>
      <c r="E101" s="9"/>
      <c r="F101" s="63">
        <f aca="true" t="shared" si="25" ref="F101:AG101">IF(F8="x",IF(F102="x",4,""),"")</f>
      </c>
      <c r="G101" s="8">
        <f t="shared" si="25"/>
      </c>
      <c r="H101" s="8">
        <f t="shared" si="25"/>
      </c>
      <c r="I101" s="8">
        <f t="shared" si="25"/>
      </c>
      <c r="J101" s="8">
        <f t="shared" si="25"/>
      </c>
      <c r="K101" s="8">
        <f t="shared" si="25"/>
      </c>
      <c r="L101" s="8">
        <f t="shared" si="25"/>
      </c>
      <c r="M101" s="8">
        <f t="shared" si="25"/>
      </c>
      <c r="N101" s="8">
        <f t="shared" si="25"/>
      </c>
      <c r="O101" s="8">
        <f t="shared" si="25"/>
      </c>
      <c r="P101" s="8">
        <f t="shared" si="25"/>
      </c>
      <c r="Q101" s="8">
        <f t="shared" si="25"/>
      </c>
      <c r="R101" s="8">
        <f t="shared" si="25"/>
      </c>
      <c r="S101" s="8">
        <f t="shared" si="25"/>
      </c>
      <c r="T101" s="8">
        <f t="shared" si="25"/>
      </c>
      <c r="U101" s="8">
        <f t="shared" si="25"/>
      </c>
      <c r="V101" s="8">
        <f t="shared" si="25"/>
      </c>
      <c r="W101" s="8">
        <f t="shared" si="25"/>
      </c>
      <c r="X101" s="8">
        <f t="shared" si="25"/>
      </c>
      <c r="Y101" s="8">
        <f t="shared" si="25"/>
      </c>
      <c r="Z101" s="8">
        <f t="shared" si="25"/>
      </c>
      <c r="AA101" s="8">
        <f t="shared" si="25"/>
      </c>
      <c r="AB101" s="8">
        <f t="shared" si="25"/>
      </c>
      <c r="AC101" s="8">
        <f t="shared" si="25"/>
      </c>
      <c r="AD101" s="8">
        <f t="shared" si="25"/>
      </c>
      <c r="AE101" s="8">
        <f t="shared" si="25"/>
      </c>
      <c r="AF101" s="8">
        <f t="shared" si="25"/>
      </c>
      <c r="AG101" s="64">
        <f t="shared" si="25"/>
      </c>
    </row>
    <row r="102" spans="1:33" ht="26.25" thickBot="1">
      <c r="A102" s="14">
        <v>23</v>
      </c>
      <c r="B102" s="65" t="s">
        <v>52</v>
      </c>
      <c r="C102" s="15"/>
      <c r="D102" s="15"/>
      <c r="E102" s="16">
        <v>4</v>
      </c>
      <c r="F102" s="86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87"/>
    </row>
    <row r="103" spans="1:33" ht="12.75">
      <c r="A103" s="10"/>
      <c r="B103" s="27"/>
      <c r="C103" s="12"/>
      <c r="D103" s="12"/>
      <c r="E103" s="13"/>
      <c r="F103" s="63">
        <f aca="true" t="shared" si="26" ref="F103:AG103">IF(F8="x",IF(F104="x",8,""),"")</f>
      </c>
      <c r="G103" s="8">
        <f t="shared" si="26"/>
      </c>
      <c r="H103" s="8">
        <f t="shared" si="26"/>
      </c>
      <c r="I103" s="8">
        <f t="shared" si="26"/>
      </c>
      <c r="J103" s="8">
        <f t="shared" si="26"/>
      </c>
      <c r="K103" s="8">
        <f t="shared" si="26"/>
      </c>
      <c r="L103" s="8">
        <f t="shared" si="26"/>
      </c>
      <c r="M103" s="8">
        <f t="shared" si="26"/>
      </c>
      <c r="N103" s="8">
        <f t="shared" si="26"/>
      </c>
      <c r="O103" s="8">
        <f t="shared" si="26"/>
      </c>
      <c r="P103" s="8">
        <f t="shared" si="26"/>
      </c>
      <c r="Q103" s="8">
        <f t="shared" si="26"/>
      </c>
      <c r="R103" s="8">
        <f t="shared" si="26"/>
      </c>
      <c r="S103" s="8">
        <f t="shared" si="26"/>
      </c>
      <c r="T103" s="8">
        <f t="shared" si="26"/>
      </c>
      <c r="U103" s="8">
        <f t="shared" si="26"/>
      </c>
      <c r="V103" s="8">
        <f t="shared" si="26"/>
      </c>
      <c r="W103" s="8">
        <f t="shared" si="26"/>
      </c>
      <c r="X103" s="8">
        <f t="shared" si="26"/>
      </c>
      <c r="Y103" s="8">
        <f t="shared" si="26"/>
      </c>
      <c r="Z103" s="8">
        <f t="shared" si="26"/>
      </c>
      <c r="AA103" s="8">
        <f t="shared" si="26"/>
      </c>
      <c r="AB103" s="8">
        <f t="shared" si="26"/>
      </c>
      <c r="AC103" s="8">
        <f t="shared" si="26"/>
      </c>
      <c r="AD103" s="8">
        <f t="shared" si="26"/>
      </c>
      <c r="AE103" s="8">
        <f t="shared" si="26"/>
      </c>
      <c r="AF103" s="8">
        <f t="shared" si="26"/>
      </c>
      <c r="AG103" s="64">
        <f t="shared" si="26"/>
      </c>
    </row>
    <row r="104" spans="1:33" ht="34.5" thickBot="1">
      <c r="A104" s="10">
        <v>24</v>
      </c>
      <c r="B104" s="27" t="s">
        <v>53</v>
      </c>
      <c r="C104" s="11" t="s">
        <v>54</v>
      </c>
      <c r="D104" s="11" t="s">
        <v>125</v>
      </c>
      <c r="E104" s="13">
        <v>8</v>
      </c>
      <c r="F104" s="86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87"/>
    </row>
    <row r="105" spans="1:33" ht="12.75">
      <c r="A105" s="6"/>
      <c r="B105" s="7"/>
      <c r="C105" s="50"/>
      <c r="D105" s="50"/>
      <c r="E105" s="9"/>
      <c r="F105" s="63">
        <f aca="true" t="shared" si="27" ref="F105:AG105">IF(F8="x",IF(F106="x",5,""),"")</f>
      </c>
      <c r="G105" s="8">
        <f t="shared" si="27"/>
      </c>
      <c r="H105" s="8">
        <f t="shared" si="27"/>
      </c>
      <c r="I105" s="8">
        <f t="shared" si="27"/>
      </c>
      <c r="J105" s="8">
        <f t="shared" si="27"/>
      </c>
      <c r="K105" s="8">
        <f t="shared" si="27"/>
      </c>
      <c r="L105" s="8">
        <f t="shared" si="27"/>
      </c>
      <c r="M105" s="8">
        <f t="shared" si="27"/>
      </c>
      <c r="N105" s="8">
        <f t="shared" si="27"/>
      </c>
      <c r="O105" s="8">
        <f t="shared" si="27"/>
      </c>
      <c r="P105" s="8">
        <f t="shared" si="27"/>
      </c>
      <c r="Q105" s="8">
        <f t="shared" si="27"/>
      </c>
      <c r="R105" s="8">
        <f t="shared" si="27"/>
      </c>
      <c r="S105" s="8">
        <f t="shared" si="27"/>
      </c>
      <c r="T105" s="8">
        <f t="shared" si="27"/>
      </c>
      <c r="U105" s="8">
        <f t="shared" si="27"/>
      </c>
      <c r="V105" s="8">
        <f t="shared" si="27"/>
      </c>
      <c r="W105" s="8">
        <f t="shared" si="27"/>
      </c>
      <c r="X105" s="8">
        <f t="shared" si="27"/>
      </c>
      <c r="Y105" s="8">
        <f t="shared" si="27"/>
      </c>
      <c r="Z105" s="8">
        <f t="shared" si="27"/>
      </c>
      <c r="AA105" s="8">
        <f t="shared" si="27"/>
      </c>
      <c r="AB105" s="8">
        <f t="shared" si="27"/>
      </c>
      <c r="AC105" s="8">
        <f t="shared" si="27"/>
      </c>
      <c r="AD105" s="8">
        <f t="shared" si="27"/>
      </c>
      <c r="AE105" s="8">
        <f t="shared" si="27"/>
      </c>
      <c r="AF105" s="8">
        <f t="shared" si="27"/>
      </c>
      <c r="AG105" s="64">
        <f t="shared" si="27"/>
      </c>
    </row>
    <row r="106" spans="1:33" ht="39" thickBot="1">
      <c r="A106" s="14">
        <v>25</v>
      </c>
      <c r="B106" s="65" t="s">
        <v>59</v>
      </c>
      <c r="C106" s="15"/>
      <c r="D106" s="31" t="s">
        <v>125</v>
      </c>
      <c r="E106" s="16">
        <v>5</v>
      </c>
      <c r="F106" s="86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87"/>
    </row>
    <row r="107" spans="1:33" ht="13.5" thickBot="1">
      <c r="A107" s="14"/>
      <c r="B107" s="65" t="s">
        <v>55</v>
      </c>
      <c r="C107" s="15"/>
      <c r="D107" s="15"/>
      <c r="E107" s="16">
        <v>196</v>
      </c>
      <c r="F107" s="52">
        <f aca="true" t="shared" si="28" ref="F107:AG107">SUM(F9:F106)</f>
        <v>0</v>
      </c>
      <c r="G107" s="48">
        <f t="shared" si="28"/>
        <v>0</v>
      </c>
      <c r="H107" s="48">
        <f t="shared" si="28"/>
        <v>0</v>
      </c>
      <c r="I107" s="48">
        <f t="shared" si="28"/>
        <v>0</v>
      </c>
      <c r="J107" s="48">
        <f t="shared" si="28"/>
        <v>0</v>
      </c>
      <c r="K107" s="48">
        <f t="shared" si="28"/>
        <v>0</v>
      </c>
      <c r="L107" s="48">
        <f t="shared" si="28"/>
        <v>0</v>
      </c>
      <c r="M107" s="48">
        <f t="shared" si="28"/>
        <v>0</v>
      </c>
      <c r="N107" s="48">
        <f t="shared" si="28"/>
        <v>0</v>
      </c>
      <c r="O107" s="48">
        <f t="shared" si="28"/>
        <v>0</v>
      </c>
      <c r="P107" s="48">
        <f t="shared" si="28"/>
        <v>0</v>
      </c>
      <c r="Q107" s="48">
        <f t="shared" si="28"/>
        <v>0</v>
      </c>
      <c r="R107" s="48">
        <f t="shared" si="28"/>
        <v>0</v>
      </c>
      <c r="S107" s="49">
        <f t="shared" si="28"/>
        <v>0</v>
      </c>
      <c r="T107" s="49">
        <f t="shared" si="28"/>
        <v>0</v>
      </c>
      <c r="U107" s="49">
        <f t="shared" si="28"/>
        <v>0</v>
      </c>
      <c r="V107" s="49">
        <f t="shared" si="28"/>
        <v>0</v>
      </c>
      <c r="W107" s="49">
        <f t="shared" si="28"/>
        <v>0</v>
      </c>
      <c r="X107" s="49">
        <f t="shared" si="28"/>
        <v>0</v>
      </c>
      <c r="Y107" s="49">
        <f t="shared" si="28"/>
        <v>0</v>
      </c>
      <c r="Z107" s="49">
        <f t="shared" si="28"/>
        <v>0</v>
      </c>
      <c r="AA107" s="49">
        <f t="shared" si="28"/>
        <v>0</v>
      </c>
      <c r="AB107" s="49">
        <f t="shared" si="28"/>
        <v>0</v>
      </c>
      <c r="AC107" s="49">
        <f t="shared" si="28"/>
        <v>0</v>
      </c>
      <c r="AD107" s="49">
        <f t="shared" si="28"/>
        <v>0</v>
      </c>
      <c r="AE107" s="49">
        <f t="shared" si="28"/>
        <v>0</v>
      </c>
      <c r="AF107" s="49">
        <f t="shared" si="28"/>
        <v>0</v>
      </c>
      <c r="AG107" s="49">
        <f t="shared" si="28"/>
        <v>0</v>
      </c>
    </row>
  </sheetData>
  <sheetProtection password="DA41" sheet="1" objects="1" scenarios="1"/>
  <mergeCells count="5">
    <mergeCell ref="F2:K2"/>
    <mergeCell ref="C90:D90"/>
    <mergeCell ref="C96:D96"/>
    <mergeCell ref="C98:D98"/>
    <mergeCell ref="C15:C18"/>
  </mergeCells>
  <printOptions gridLines="1"/>
  <pageMargins left="0.38" right="0.3" top="0.46" bottom="0.44" header="0.33" footer="0.29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Franziskus-Hospital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Kraemer</dc:creator>
  <cp:keywords/>
  <dc:description/>
  <cp:lastModifiedBy>Windows-Benutzer</cp:lastModifiedBy>
  <cp:lastPrinted>2009-12-23T13:30:22Z</cp:lastPrinted>
  <dcterms:created xsi:type="dcterms:W3CDTF">2009-12-23T10:37:15Z</dcterms:created>
  <dcterms:modified xsi:type="dcterms:W3CDTF">2010-01-06T20:20:42Z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